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5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<sst xmlns="http://schemas.openxmlformats.org/spreadsheetml/2006/main" count="133" uniqueCount="77">
  <si>
    <t>Використання коштів</t>
  </si>
  <si>
    <t>Субвенція 166 тис. гривень</t>
  </si>
  <si>
    <t>Принтер</t>
  </si>
  <si>
    <t>Ціна</t>
  </si>
  <si>
    <t>Сума</t>
  </si>
  <si>
    <t>Компютер</t>
  </si>
  <si>
    <t>Субвенція 888 тис. гривень</t>
  </si>
  <si>
    <t xml:space="preserve">меблі </t>
  </si>
  <si>
    <t xml:space="preserve">ціна </t>
  </si>
  <si>
    <t>сума</t>
  </si>
  <si>
    <t>дидактика</t>
  </si>
  <si>
    <t>орг .техніка</t>
  </si>
  <si>
    <t>ціна</t>
  </si>
  <si>
    <t xml:space="preserve">Анисівська загальноосвітня школа  І-Ш ступенів ім.І.Я.Франка Чернігівської районної ради Чернігівської області  </t>
  </si>
  <si>
    <t xml:space="preserve">Брусилівська загальноосвітня школа І-Ш ступенів Чернігівської районної ради Чернігівської області  </t>
  </si>
  <si>
    <t xml:space="preserve">Дніпровська загальноосвітня школа І-Ш ступенів Чернігівської районної ради Чернігівської області </t>
  </si>
  <si>
    <t xml:space="preserve">Довжицький навчально-виховний комплекс "Загальноосвітній навчальний заклад - дошкільний навчальний заклад" Чернігівської районної ради Чернігівської області </t>
  </si>
  <si>
    <t xml:space="preserve">Киїнська загальноосвітня школа І-Ш ступенів Чернігівської районної ради Чернігівської області </t>
  </si>
  <si>
    <t xml:space="preserve">Киселівський навчально-виховний комплекс "Загальноосвітній навчальний заклад - дошкільний навчальний заклад" Чернігівської районної ради Чернігівської області </t>
  </si>
  <si>
    <t xml:space="preserve">Ковпитська  загальноосвітня школа І-Ш ступенів ім. Героя Радянського Союзу І. М. Грачова Чернігівської районної ради Чернігівської області </t>
  </si>
  <si>
    <t xml:space="preserve">Мньовська загальноосвітня школа І-Ш ступенів Чернігівської районної ради Чернігівської області </t>
  </si>
  <si>
    <t xml:space="preserve">Новобілоуська загальноосвітня школа І-Ш ступенів Чернігівської районної ради Чернігівської області </t>
  </si>
  <si>
    <t xml:space="preserve">Пакульська загальноосвітня школа І-Ш ступенів Чернігівської районної ради Чернігівської області </t>
  </si>
  <si>
    <t xml:space="preserve">Редьківський навчально-виховний комплекс "Загальноосвітній навчальний заклад - дошкільний навчальний заклад"  Чернігівської районної ради Чернігівської області </t>
  </si>
  <si>
    <t xml:space="preserve">Комунальний заклад Седнівський навчально-виховний комплекс  Чернігівської районної ради Чернігівської області </t>
  </si>
  <si>
    <t xml:space="preserve">Слабинська загальноосвітня школа І-Ш ступенів Чернігівської районної ради Чернігівської області </t>
  </si>
  <si>
    <t xml:space="preserve">Старобілоуська загальноосвітня школа І-Ш ступенів Чернігівської районної ради Чернігівської області </t>
  </si>
  <si>
    <t xml:space="preserve">Трисвятськослобідська загальноосвітня школа І-Ш ступенів Чернігівської районної ради Чернігівської області </t>
  </si>
  <si>
    <t xml:space="preserve">Халявинська загальноосвітня школа І-Ш ступенів Чернігівської районної ради Чернігівської області </t>
  </si>
  <si>
    <t xml:space="preserve">Хмільницький навчально-виховний комплекс "Загальноосвітній навчальний заклад - дошкільний навчальний заклад" Чернігівської районної ради Чернігівської області </t>
  </si>
  <si>
    <t xml:space="preserve">Вознесенський навчально-виховний комплекс Чернігівської районної ради Чернігівської області </t>
  </si>
  <si>
    <t xml:space="preserve">Жавинська загальноосвітня школа І-П ступенів Чернігівської районної ради Чернігівської області </t>
  </si>
  <si>
    <t xml:space="preserve">Кувечицька загальноосвітня школа І-П ступенів Чернігівської районної ради Чернігівської області </t>
  </si>
  <si>
    <t xml:space="preserve">Роїщенська загальноосвітня школа І-П ступенів Чернігівської районної ради Чернігівської області </t>
  </si>
  <si>
    <t xml:space="preserve">Рудківська загальноосвітня школа І-П ступенів Чернігівської районної ради Чернігівської області </t>
  </si>
  <si>
    <t xml:space="preserve">Снов’янська загальноосвітня школа І-П ступенів Чернігівської районної ради Чернігівської області </t>
  </si>
  <si>
    <t xml:space="preserve">Петрушинська загальноосвітня школа І ступеня Чернігівської районної ради Чернігівської області </t>
  </si>
  <si>
    <t xml:space="preserve">Пісківський навчально-виховний комплекс  Чернігівської районної ради Чернігівської області </t>
  </si>
  <si>
    <t>-</t>
  </si>
  <si>
    <t>РАЗОМ</t>
  </si>
  <si>
    <t>Субвенція 3500 тис. гривень</t>
  </si>
  <si>
    <t>Проектори</t>
  </si>
  <si>
    <t>Ноутбук</t>
  </si>
  <si>
    <t>ДОШКА</t>
  </si>
  <si>
    <t>учитель</t>
  </si>
  <si>
    <t>дошка</t>
  </si>
  <si>
    <t>стінка</t>
  </si>
  <si>
    <t>парти</t>
  </si>
  <si>
    <t>Всього</t>
  </si>
  <si>
    <t>55000,0 -кошти субвенції, 12185,0-власні кошти</t>
  </si>
  <si>
    <t>меблі для учнів</t>
  </si>
  <si>
    <t>меблі для учителів</t>
  </si>
  <si>
    <r>
      <t>Анисівська загальноосвітня школа</t>
    </r>
    <r>
      <rPr>
        <sz val="12"/>
        <color indexed="8"/>
        <rFont val="Times New Roman"/>
        <family val="1"/>
      </rPr>
      <t xml:space="preserve">  І-Ш ступенів ім.І.Я.Франка Чернігівської районної ради Чернігівської області  </t>
    </r>
  </si>
  <si>
    <r>
      <t>Брусилівська загальноосвітня школа</t>
    </r>
    <r>
      <rPr>
        <sz val="12"/>
        <color indexed="8"/>
        <rFont val="Times New Roman"/>
        <family val="1"/>
      </rPr>
      <t xml:space="preserve"> І-Ш ступенів Чернігівської районної ради Чернігівської області  </t>
    </r>
  </si>
  <si>
    <r>
      <t>Дніпровська загальноосвітня школа</t>
    </r>
    <r>
      <rPr>
        <sz val="12"/>
        <color indexed="8"/>
        <rFont val="Times New Roman"/>
        <family val="1"/>
      </rPr>
      <t xml:space="preserve"> І-Ш ступенів Чернігівської районної ради Чернігівської області </t>
    </r>
  </si>
  <si>
    <r>
      <t>Довжицький навчально-виховний комплекс</t>
    </r>
    <r>
      <rPr>
        <sz val="12"/>
        <color indexed="8"/>
        <rFont val="Times New Roman"/>
        <family val="1"/>
      </rPr>
      <t xml:space="preserve"> "Загальноосвітній навчальний заклад - дошкільний навчальний заклад" Чернігівської районної ради Чернігівської області </t>
    </r>
  </si>
  <si>
    <r>
      <t>Киїнська загальноосвітня школа</t>
    </r>
    <r>
      <rPr>
        <sz val="12"/>
        <color indexed="8"/>
        <rFont val="Times New Roman"/>
        <family val="1"/>
      </rPr>
      <t xml:space="preserve"> І-Ш ступенів Чернігівської районної ради Чернігівської області </t>
    </r>
  </si>
  <si>
    <r>
      <t>Киселівський навчально-виховний комплекс</t>
    </r>
    <r>
      <rPr>
        <sz val="12"/>
        <color indexed="8"/>
        <rFont val="Times New Roman"/>
        <family val="1"/>
      </rPr>
      <t xml:space="preserve"> "Загальноосвітній навчальний заклад - дошкільний навчальний заклад" Чернігівської районної ради Чернігівської області </t>
    </r>
  </si>
  <si>
    <r>
      <t>Ковпитська  загальноосвітня школа І-Ш ступенів</t>
    </r>
    <r>
      <rPr>
        <sz val="12"/>
        <color indexed="8"/>
        <rFont val="Times New Roman"/>
        <family val="1"/>
      </rPr>
      <t xml:space="preserve"> ім. Героя Радянського Союзу І. М. Грачова Чернігівської районної ради Чернігівської області </t>
    </r>
  </si>
  <si>
    <r>
      <t>Мньовська загальноосвітня школа</t>
    </r>
    <r>
      <rPr>
        <sz val="12"/>
        <color indexed="8"/>
        <rFont val="Times New Roman"/>
        <family val="1"/>
      </rPr>
      <t xml:space="preserve"> І-Ш ступенів Чернігівської районної ради Чернігівської області </t>
    </r>
  </si>
  <si>
    <r>
      <t>Новобілоуська загальноосвітня школа</t>
    </r>
    <r>
      <rPr>
        <sz val="12"/>
        <color indexed="8"/>
        <rFont val="Times New Roman"/>
        <family val="1"/>
      </rPr>
      <t xml:space="preserve"> І-Ш ступенів Чернігівської районної ради Чернігівської області </t>
    </r>
  </si>
  <si>
    <r>
      <t>Пакульська загальноосвітня школа</t>
    </r>
    <r>
      <rPr>
        <sz val="12"/>
        <color indexed="8"/>
        <rFont val="Times New Roman"/>
        <family val="1"/>
      </rPr>
      <t xml:space="preserve"> І-Ш ступенів Чернігівської районної ради Чернігівської області </t>
    </r>
  </si>
  <si>
    <r>
      <t>Редьківський навчально-виховний комплекс</t>
    </r>
    <r>
      <rPr>
        <sz val="12"/>
        <color indexed="8"/>
        <rFont val="Times New Roman"/>
        <family val="1"/>
      </rPr>
      <t xml:space="preserve"> "Загальноосвітній навчальний заклад - дошкільний навчальний заклад"  Чернігівської районної ради Чернігівської області </t>
    </r>
  </si>
  <si>
    <r>
      <t>Комунальний заклад Седнівський навчально-виховний комплекс</t>
    </r>
    <r>
      <rPr>
        <sz val="12"/>
        <color indexed="8"/>
        <rFont val="Times New Roman"/>
        <family val="1"/>
      </rPr>
      <t xml:space="preserve">  Чернігівської районної ради Чернігівської області </t>
    </r>
  </si>
  <si>
    <r>
      <t>Слабинська загальноосвітня школа</t>
    </r>
    <r>
      <rPr>
        <sz val="12"/>
        <color indexed="8"/>
        <rFont val="Times New Roman"/>
        <family val="1"/>
      </rPr>
      <t xml:space="preserve"> І-Ш ступенів Чернігівської районної ради Чернігівської області </t>
    </r>
  </si>
  <si>
    <r>
      <t>Старобілоуська загальноосвітня школа</t>
    </r>
    <r>
      <rPr>
        <sz val="12"/>
        <color indexed="8"/>
        <rFont val="Times New Roman"/>
        <family val="1"/>
      </rPr>
      <t xml:space="preserve"> І-Ш ступенів Чернігівської районної ради Чернігівської області </t>
    </r>
  </si>
  <si>
    <r>
      <t>Трисвятськослобідська загальноосвітня школа</t>
    </r>
    <r>
      <rPr>
        <sz val="12"/>
        <color indexed="8"/>
        <rFont val="Times New Roman"/>
        <family val="1"/>
      </rPr>
      <t xml:space="preserve"> І-Ш ступенів Чернігівської районної ради Чернігівської області </t>
    </r>
  </si>
  <si>
    <r>
      <t>Халявинська загальноосвітня школа</t>
    </r>
    <r>
      <rPr>
        <sz val="12"/>
        <color indexed="8"/>
        <rFont val="Times New Roman"/>
        <family val="1"/>
      </rPr>
      <t xml:space="preserve"> І-Ш ступенів Чернігівської районної ради Чернігівської області </t>
    </r>
  </si>
  <si>
    <r>
      <t>Хмільницький навчально-виховний комплекс</t>
    </r>
    <r>
      <rPr>
        <sz val="12"/>
        <color indexed="8"/>
        <rFont val="Times New Roman"/>
        <family val="1"/>
      </rPr>
      <t xml:space="preserve"> "Загальноосвітній навчальний заклад - дошкільний навчальний заклад" Чернігівської районної ради Чернігівської області </t>
    </r>
  </si>
  <si>
    <r>
      <t>Вознесенський навчально-виховний комплекс</t>
    </r>
    <r>
      <rPr>
        <sz val="12"/>
        <color indexed="8"/>
        <rFont val="Times New Roman"/>
        <family val="1"/>
      </rPr>
      <t xml:space="preserve"> Чернігівської районної ради Чернігівської області </t>
    </r>
  </si>
  <si>
    <r>
      <t>Жавинська загальноосвітня школа</t>
    </r>
    <r>
      <rPr>
        <sz val="12"/>
        <color indexed="8"/>
        <rFont val="Times New Roman"/>
        <family val="1"/>
      </rPr>
      <t xml:space="preserve"> І-П ступенів Чернігівської районної ради Чернігівської області </t>
    </r>
  </si>
  <si>
    <r>
      <t>Кувечицька загальноосвітня школа</t>
    </r>
    <r>
      <rPr>
        <sz val="12"/>
        <color indexed="8"/>
        <rFont val="Times New Roman"/>
        <family val="1"/>
      </rPr>
      <t xml:space="preserve"> І-П ступенів Чернігівської районної ради Чернігівської області </t>
    </r>
  </si>
  <si>
    <r>
      <t>Роїщенська загальноосвітня школ</t>
    </r>
    <r>
      <rPr>
        <sz val="12"/>
        <color indexed="8"/>
        <rFont val="Times New Roman"/>
        <family val="1"/>
      </rPr>
      <t xml:space="preserve">а І-П ступенів Чернігівської районної ради Чернігівської області </t>
    </r>
  </si>
  <si>
    <r>
      <t>Рудківська загальноосвітня школа</t>
    </r>
    <r>
      <rPr>
        <sz val="12"/>
        <color indexed="8"/>
        <rFont val="Times New Roman"/>
        <family val="1"/>
      </rPr>
      <t xml:space="preserve"> І-П ступенів Чернігівської районної ради Чернігівської області </t>
    </r>
  </si>
  <si>
    <r>
      <t>Снов’янська загальноосвітня школа І</t>
    </r>
    <r>
      <rPr>
        <sz val="12"/>
        <color indexed="8"/>
        <rFont val="Times New Roman"/>
        <family val="1"/>
      </rPr>
      <t xml:space="preserve">-П ступенів Чернігівської районної ради Чернігівської області </t>
    </r>
  </si>
  <si>
    <r>
      <t>Пісківський навчально-виховний комплекс</t>
    </r>
    <r>
      <rPr>
        <sz val="12"/>
        <color indexed="8"/>
        <rFont val="Times New Roman"/>
        <family val="1"/>
      </rPr>
      <t xml:space="preserve">  Чернігівської районної ради Чернігівської області </t>
    </r>
  </si>
  <si>
    <t>Додаток 3 до пояснювальної записки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</si>
</sst>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/>
      <right style="medium"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4" xfId="0" applyBorder="1" applyAlignment="1">
      <alignment horizont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0" xfId="0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G1">
      <selection activeCell="S6" sqref="S6"/>
    </sheetView>
  </sheetViews>
  <sheetFormatPr defaultColWidth="9.140625" defaultRowHeight="15"/>
  <cols>
    <col min="1" max="1" width="32.28125" style="0" customWidth="1"/>
    <col min="5" max="5" width="9.7109375" style="0" customWidth="1"/>
    <col min="6" max="7" width="9.8515625" style="0" bestFit="1" customWidth="1"/>
    <col min="10" max="10" width="10.57421875" style="0" customWidth="1"/>
    <col min="11" max="11" width="10.28125" style="0" customWidth="1"/>
    <col min="12" max="12" width="11.28125" style="0" bestFit="1" customWidth="1"/>
    <col min="13" max="13" width="10.57421875" style="0" customWidth="1"/>
    <col min="14" max="14" width="11.28125" style="0" customWidth="1"/>
    <col min="15" max="16" width="9.8515625" style="0" bestFit="1" customWidth="1"/>
    <col min="17" max="17" width="10.7109375" style="0" hidden="1" customWidth="1"/>
  </cols>
  <sheetData>
    <row r="1" spans="1:19" ht="1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6.5" customHeight="1" thickBot="1">
      <c r="A2" s="4"/>
      <c r="B2" s="4"/>
      <c r="C2" s="4"/>
      <c r="D2" s="4"/>
      <c r="E2" s="4"/>
      <c r="F2" s="4"/>
      <c r="G2" s="4"/>
      <c r="O2" s="73" t="s">
        <v>76</v>
      </c>
      <c r="P2" s="73"/>
      <c r="Q2" s="73"/>
      <c r="R2" s="73"/>
      <c r="S2" s="73"/>
    </row>
    <row r="3" spans="1:17" ht="29.25" customHeight="1" thickBot="1">
      <c r="A3" s="5"/>
      <c r="B3" s="74" t="s">
        <v>1</v>
      </c>
      <c r="C3" s="75"/>
      <c r="D3" s="75"/>
      <c r="E3" s="75"/>
      <c r="F3" s="75"/>
      <c r="G3" s="76"/>
      <c r="H3" s="74" t="s">
        <v>6</v>
      </c>
      <c r="I3" s="75"/>
      <c r="J3" s="75"/>
      <c r="K3" s="75"/>
      <c r="L3" s="75"/>
      <c r="M3" s="75"/>
      <c r="N3" s="75"/>
      <c r="O3" s="75"/>
      <c r="P3" s="76"/>
      <c r="Q3" s="77" t="s">
        <v>39</v>
      </c>
    </row>
    <row r="4" spans="1:17" ht="15.75" thickBot="1">
      <c r="A4" s="8"/>
      <c r="B4" s="38" t="s">
        <v>2</v>
      </c>
      <c r="C4" s="39" t="s">
        <v>3</v>
      </c>
      <c r="D4" s="39" t="s">
        <v>4</v>
      </c>
      <c r="E4" s="40" t="s">
        <v>5</v>
      </c>
      <c r="F4" s="39" t="s">
        <v>3</v>
      </c>
      <c r="G4" s="41" t="s">
        <v>4</v>
      </c>
      <c r="H4" s="40" t="s">
        <v>7</v>
      </c>
      <c r="I4" s="41" t="s">
        <v>8</v>
      </c>
      <c r="J4" s="39" t="s">
        <v>9</v>
      </c>
      <c r="K4" s="39" t="s">
        <v>10</v>
      </c>
      <c r="L4" s="39" t="s">
        <v>8</v>
      </c>
      <c r="M4" s="39" t="s">
        <v>9</v>
      </c>
      <c r="N4" s="39" t="s">
        <v>11</v>
      </c>
      <c r="O4" s="39" t="s">
        <v>12</v>
      </c>
      <c r="P4" s="41" t="s">
        <v>9</v>
      </c>
      <c r="Q4" s="78"/>
    </row>
    <row r="5" spans="1:17" ht="30" customHeight="1" thickBot="1">
      <c r="A5" s="68" t="s">
        <v>52</v>
      </c>
      <c r="B5" s="11">
        <v>1</v>
      </c>
      <c r="C5" s="12">
        <v>4479</v>
      </c>
      <c r="D5" s="13">
        <f>B5*C5</f>
        <v>4479</v>
      </c>
      <c r="E5" s="14"/>
      <c r="F5" s="15"/>
      <c r="G5" s="15">
        <f>E5*F5</f>
        <v>0</v>
      </c>
      <c r="H5" s="11">
        <v>11</v>
      </c>
      <c r="I5" s="16">
        <v>958</v>
      </c>
      <c r="J5" s="33">
        <f>H5*I5+996.3</f>
        <v>11534.3</v>
      </c>
      <c r="K5" s="63">
        <v>1</v>
      </c>
      <c r="L5" s="34">
        <v>12422</v>
      </c>
      <c r="M5" s="34">
        <f>L5</f>
        <v>12422</v>
      </c>
      <c r="N5" s="35">
        <v>1</v>
      </c>
      <c r="O5" s="34">
        <v>6210</v>
      </c>
      <c r="P5" s="7">
        <f>N5*O5</f>
        <v>6210</v>
      </c>
      <c r="Q5" s="56">
        <f>D5+G5+J5+M5+P5</f>
        <v>34645.3</v>
      </c>
    </row>
    <row r="6" spans="1:17" ht="31.5" customHeight="1" thickBot="1">
      <c r="A6" s="69" t="s">
        <v>53</v>
      </c>
      <c r="B6" s="17"/>
      <c r="C6" s="18"/>
      <c r="D6" s="19">
        <f aca="true" t="shared" si="0" ref="D6:D30">B6*C6</f>
        <v>0</v>
      </c>
      <c r="E6" s="20"/>
      <c r="F6" s="21"/>
      <c r="G6" s="21">
        <f aca="true" t="shared" si="1" ref="G6:G29">E6*F6</f>
        <v>0</v>
      </c>
      <c r="H6" s="16">
        <v>17</v>
      </c>
      <c r="I6" s="16">
        <v>958</v>
      </c>
      <c r="J6" s="16">
        <f aca="true" t="shared" si="2" ref="J6:J29">H6*I6+996.3</f>
        <v>17282.3</v>
      </c>
      <c r="K6" s="63">
        <v>1</v>
      </c>
      <c r="L6" s="34">
        <v>12422</v>
      </c>
      <c r="M6" s="34">
        <f aca="true" t="shared" si="3" ref="M6:M29">L6</f>
        <v>12422</v>
      </c>
      <c r="N6" s="35">
        <v>1</v>
      </c>
      <c r="O6" s="34">
        <v>6210</v>
      </c>
      <c r="P6" s="7">
        <f aca="true" t="shared" si="4" ref="P6:P29">N6*O6</f>
        <v>6210</v>
      </c>
      <c r="Q6" s="56">
        <f aca="true" t="shared" si="5" ref="Q6:Q30">D6+G6+J6+M6+P6</f>
        <v>35914.3</v>
      </c>
    </row>
    <row r="7" spans="1:17" ht="30" customHeight="1" thickBot="1">
      <c r="A7" s="69" t="s">
        <v>54</v>
      </c>
      <c r="B7" s="22">
        <v>1</v>
      </c>
      <c r="C7" s="18">
        <v>4479</v>
      </c>
      <c r="D7" s="19">
        <f t="shared" si="0"/>
        <v>4479</v>
      </c>
      <c r="E7" s="20">
        <v>1</v>
      </c>
      <c r="F7" s="21">
        <v>10107</v>
      </c>
      <c r="G7" s="21">
        <f t="shared" si="1"/>
        <v>10107</v>
      </c>
      <c r="H7" s="16">
        <v>8</v>
      </c>
      <c r="I7" s="16">
        <v>958</v>
      </c>
      <c r="J7" s="16">
        <f t="shared" si="2"/>
        <v>8660.3</v>
      </c>
      <c r="K7" s="63">
        <v>1</v>
      </c>
      <c r="L7" s="34">
        <v>12422</v>
      </c>
      <c r="M7" s="34">
        <f t="shared" si="3"/>
        <v>12422</v>
      </c>
      <c r="N7" s="35">
        <v>1</v>
      </c>
      <c r="O7" s="34">
        <v>6210</v>
      </c>
      <c r="P7" s="7">
        <f t="shared" si="4"/>
        <v>6210</v>
      </c>
      <c r="Q7" s="56">
        <f t="shared" si="5"/>
        <v>41878.3</v>
      </c>
    </row>
    <row r="8" spans="1:17" ht="31.5" customHeight="1" thickBot="1">
      <c r="A8" s="69" t="s">
        <v>55</v>
      </c>
      <c r="B8" s="22">
        <v>1</v>
      </c>
      <c r="C8" s="18">
        <v>4479</v>
      </c>
      <c r="D8" s="19">
        <f t="shared" si="0"/>
        <v>4479</v>
      </c>
      <c r="E8" s="20">
        <v>1</v>
      </c>
      <c r="F8" s="21">
        <v>10107</v>
      </c>
      <c r="G8" s="21">
        <f t="shared" si="1"/>
        <v>10107</v>
      </c>
      <c r="H8" s="16">
        <v>8</v>
      </c>
      <c r="I8" s="16">
        <v>958</v>
      </c>
      <c r="J8" s="16">
        <f t="shared" si="2"/>
        <v>8660.3</v>
      </c>
      <c r="K8" s="63">
        <v>1</v>
      </c>
      <c r="L8" s="34">
        <v>12422</v>
      </c>
      <c r="M8" s="34">
        <f t="shared" si="3"/>
        <v>12422</v>
      </c>
      <c r="N8" s="35">
        <v>1</v>
      </c>
      <c r="O8" s="34">
        <v>6210</v>
      </c>
      <c r="P8" s="7">
        <f t="shared" si="4"/>
        <v>6210</v>
      </c>
      <c r="Q8" s="56">
        <f t="shared" si="5"/>
        <v>41878.3</v>
      </c>
    </row>
    <row r="9" spans="1:17" ht="31.5" customHeight="1" thickBot="1">
      <c r="A9" s="69" t="s">
        <v>56</v>
      </c>
      <c r="B9" s="22">
        <v>1</v>
      </c>
      <c r="C9" s="18">
        <v>4479</v>
      </c>
      <c r="D9" s="19">
        <f t="shared" si="0"/>
        <v>4479</v>
      </c>
      <c r="E9" s="20">
        <v>1</v>
      </c>
      <c r="F9" s="21">
        <v>10107</v>
      </c>
      <c r="G9" s="21">
        <f t="shared" si="1"/>
        <v>10107</v>
      </c>
      <c r="H9" s="16">
        <v>43</v>
      </c>
      <c r="I9" s="16">
        <v>958</v>
      </c>
      <c r="J9" s="16">
        <f>H9*I9+996.3+996.2</f>
        <v>43186.5</v>
      </c>
      <c r="K9" s="63">
        <v>2</v>
      </c>
      <c r="L9" s="34">
        <v>12422</v>
      </c>
      <c r="M9" s="34">
        <f t="shared" si="3"/>
        <v>12422</v>
      </c>
      <c r="N9" s="35">
        <v>1</v>
      </c>
      <c r="O9" s="34">
        <v>6210</v>
      </c>
      <c r="P9" s="7">
        <f t="shared" si="4"/>
        <v>6210</v>
      </c>
      <c r="Q9" s="56">
        <f t="shared" si="5"/>
        <v>76404.5</v>
      </c>
    </row>
    <row r="10" spans="1:17" ht="29.25" customHeight="1" thickBot="1">
      <c r="A10" s="69" t="s">
        <v>57</v>
      </c>
      <c r="B10" s="22">
        <v>1</v>
      </c>
      <c r="C10" s="18">
        <v>4479</v>
      </c>
      <c r="D10" s="19">
        <f t="shared" si="0"/>
        <v>4479</v>
      </c>
      <c r="E10" s="20">
        <v>1</v>
      </c>
      <c r="F10" s="21">
        <v>10107</v>
      </c>
      <c r="G10" s="21">
        <f t="shared" si="1"/>
        <v>10107</v>
      </c>
      <c r="H10" s="16" t="s">
        <v>38</v>
      </c>
      <c r="I10" s="16">
        <v>958</v>
      </c>
      <c r="J10" s="16">
        <v>996.3</v>
      </c>
      <c r="K10" s="63">
        <v>1</v>
      </c>
      <c r="L10" s="34">
        <v>12422</v>
      </c>
      <c r="M10" s="34">
        <f t="shared" si="3"/>
        <v>12422</v>
      </c>
      <c r="N10" s="35">
        <v>1</v>
      </c>
      <c r="O10" s="34">
        <v>6210</v>
      </c>
      <c r="P10" s="7">
        <f t="shared" si="4"/>
        <v>6210</v>
      </c>
      <c r="Q10" s="56">
        <f t="shared" si="5"/>
        <v>34214.3</v>
      </c>
    </row>
    <row r="11" spans="1:17" ht="30" customHeight="1" thickBot="1">
      <c r="A11" s="69" t="s">
        <v>58</v>
      </c>
      <c r="B11" s="22">
        <v>1</v>
      </c>
      <c r="C11" s="18">
        <v>4479</v>
      </c>
      <c r="D11" s="19">
        <f t="shared" si="0"/>
        <v>4479</v>
      </c>
      <c r="E11" s="20">
        <v>1</v>
      </c>
      <c r="F11" s="21">
        <v>10107</v>
      </c>
      <c r="G11" s="21">
        <f t="shared" si="1"/>
        <v>10107</v>
      </c>
      <c r="H11" s="16">
        <v>10</v>
      </c>
      <c r="I11" s="16">
        <v>958</v>
      </c>
      <c r="J11" s="16">
        <f t="shared" si="2"/>
        <v>10576.3</v>
      </c>
      <c r="K11" s="63">
        <v>1</v>
      </c>
      <c r="L11" s="34">
        <v>12422</v>
      </c>
      <c r="M11" s="34">
        <f t="shared" si="3"/>
        <v>12422</v>
      </c>
      <c r="N11" s="35">
        <v>1</v>
      </c>
      <c r="O11" s="34">
        <v>6210</v>
      </c>
      <c r="P11" s="7">
        <f t="shared" si="4"/>
        <v>6210</v>
      </c>
      <c r="Q11" s="56">
        <f t="shared" si="5"/>
        <v>43794.3</v>
      </c>
    </row>
    <row r="12" spans="1:17" ht="29.25" customHeight="1" thickBot="1">
      <c r="A12" s="69" t="s">
        <v>59</v>
      </c>
      <c r="B12" s="22">
        <v>1</v>
      </c>
      <c r="C12" s="18">
        <v>4479</v>
      </c>
      <c r="D12" s="19">
        <f t="shared" si="0"/>
        <v>4479</v>
      </c>
      <c r="E12" s="20">
        <v>1</v>
      </c>
      <c r="F12" s="21">
        <v>10107</v>
      </c>
      <c r="G12" s="21">
        <f t="shared" si="1"/>
        <v>10107</v>
      </c>
      <c r="H12" s="16">
        <v>5</v>
      </c>
      <c r="I12" s="16">
        <v>958</v>
      </c>
      <c r="J12" s="16">
        <f t="shared" si="2"/>
        <v>5786.3</v>
      </c>
      <c r="K12" s="63">
        <v>1</v>
      </c>
      <c r="L12" s="34">
        <v>12422</v>
      </c>
      <c r="M12" s="34">
        <f t="shared" si="3"/>
        <v>12422</v>
      </c>
      <c r="N12" s="35">
        <v>1</v>
      </c>
      <c r="O12" s="34">
        <v>6210</v>
      </c>
      <c r="P12" s="7">
        <f t="shared" si="4"/>
        <v>6210</v>
      </c>
      <c r="Q12" s="56">
        <f t="shared" si="5"/>
        <v>39004.3</v>
      </c>
    </row>
    <row r="13" spans="1:17" ht="27.75" customHeight="1" thickBot="1">
      <c r="A13" s="69" t="s">
        <v>60</v>
      </c>
      <c r="B13" s="22"/>
      <c r="C13" s="18"/>
      <c r="D13" s="19">
        <f t="shared" si="0"/>
        <v>0</v>
      </c>
      <c r="E13" s="20"/>
      <c r="F13" s="21"/>
      <c r="G13" s="21">
        <f t="shared" si="1"/>
        <v>0</v>
      </c>
      <c r="H13" s="16">
        <v>19</v>
      </c>
      <c r="I13" s="16">
        <v>958</v>
      </c>
      <c r="J13" s="16">
        <f t="shared" si="2"/>
        <v>19198.3</v>
      </c>
      <c r="K13" s="63">
        <v>1</v>
      </c>
      <c r="L13" s="34">
        <v>12422</v>
      </c>
      <c r="M13" s="34">
        <f t="shared" si="3"/>
        <v>12422</v>
      </c>
      <c r="N13" s="35">
        <v>1</v>
      </c>
      <c r="O13" s="34">
        <v>6210</v>
      </c>
      <c r="P13" s="7">
        <f t="shared" si="4"/>
        <v>6210</v>
      </c>
      <c r="Q13" s="56">
        <f t="shared" si="5"/>
        <v>37830.3</v>
      </c>
    </row>
    <row r="14" spans="1:17" ht="25.5" customHeight="1" thickBot="1">
      <c r="A14" s="69" t="s">
        <v>61</v>
      </c>
      <c r="B14" s="22">
        <v>1</v>
      </c>
      <c r="C14" s="18">
        <v>4479</v>
      </c>
      <c r="D14" s="19">
        <f t="shared" si="0"/>
        <v>4479</v>
      </c>
      <c r="E14" s="20"/>
      <c r="F14" s="21"/>
      <c r="G14" s="21">
        <f t="shared" si="1"/>
        <v>0</v>
      </c>
      <c r="H14" s="16">
        <v>10</v>
      </c>
      <c r="I14" s="16">
        <v>958</v>
      </c>
      <c r="J14" s="16">
        <f t="shared" si="2"/>
        <v>10576.3</v>
      </c>
      <c r="K14" s="63">
        <v>1</v>
      </c>
      <c r="L14" s="34">
        <v>12422</v>
      </c>
      <c r="M14" s="34">
        <f t="shared" si="3"/>
        <v>12422</v>
      </c>
      <c r="N14" s="35">
        <v>1</v>
      </c>
      <c r="O14" s="34">
        <v>6210</v>
      </c>
      <c r="P14" s="7">
        <f t="shared" si="4"/>
        <v>6210</v>
      </c>
      <c r="Q14" s="56">
        <f t="shared" si="5"/>
        <v>33687.3</v>
      </c>
    </row>
    <row r="15" spans="1:17" ht="30" customHeight="1" thickBot="1">
      <c r="A15" s="69" t="s">
        <v>62</v>
      </c>
      <c r="B15" s="23"/>
      <c r="C15" s="12"/>
      <c r="D15" s="19">
        <f t="shared" si="0"/>
        <v>0</v>
      </c>
      <c r="E15" s="20"/>
      <c r="F15" s="21"/>
      <c r="G15" s="21">
        <f t="shared" si="1"/>
        <v>0</v>
      </c>
      <c r="H15" s="16">
        <v>18</v>
      </c>
      <c r="I15" s="16">
        <v>958</v>
      </c>
      <c r="J15" s="16">
        <f t="shared" si="2"/>
        <v>18240.3</v>
      </c>
      <c r="K15" s="63">
        <v>1</v>
      </c>
      <c r="L15" s="34">
        <v>12422</v>
      </c>
      <c r="M15" s="34">
        <f t="shared" si="3"/>
        <v>12422</v>
      </c>
      <c r="N15" s="35">
        <v>1</v>
      </c>
      <c r="O15" s="34">
        <v>6210</v>
      </c>
      <c r="P15" s="7">
        <f t="shared" si="4"/>
        <v>6210</v>
      </c>
      <c r="Q15" s="56">
        <f t="shared" si="5"/>
        <v>36872.3</v>
      </c>
    </row>
    <row r="16" spans="1:17" ht="44.25" customHeight="1" thickBot="1">
      <c r="A16" s="69" t="s">
        <v>63</v>
      </c>
      <c r="B16" s="17"/>
      <c r="C16" s="18"/>
      <c r="D16" s="19">
        <f t="shared" si="0"/>
        <v>0</v>
      </c>
      <c r="E16" s="20"/>
      <c r="F16" s="21"/>
      <c r="G16" s="21">
        <f t="shared" si="1"/>
        <v>0</v>
      </c>
      <c r="H16" s="16">
        <v>21</v>
      </c>
      <c r="I16" s="16">
        <v>958</v>
      </c>
      <c r="J16" s="16">
        <f t="shared" si="2"/>
        <v>21114.3</v>
      </c>
      <c r="K16" s="63">
        <v>1</v>
      </c>
      <c r="L16" s="34">
        <v>12422</v>
      </c>
      <c r="M16" s="34">
        <f t="shared" si="3"/>
        <v>12422</v>
      </c>
      <c r="N16" s="35">
        <v>1</v>
      </c>
      <c r="O16" s="34">
        <v>6210</v>
      </c>
      <c r="P16" s="7">
        <f t="shared" si="4"/>
        <v>6210</v>
      </c>
      <c r="Q16" s="56">
        <f t="shared" si="5"/>
        <v>39746.3</v>
      </c>
    </row>
    <row r="17" spans="1:17" ht="28.5" customHeight="1" thickBot="1">
      <c r="A17" s="69" t="s">
        <v>64</v>
      </c>
      <c r="B17" s="17">
        <v>1</v>
      </c>
      <c r="C17" s="18">
        <v>4479</v>
      </c>
      <c r="D17" s="19">
        <f t="shared" si="0"/>
        <v>4479</v>
      </c>
      <c r="E17" s="20">
        <v>1</v>
      </c>
      <c r="F17" s="21">
        <v>10107</v>
      </c>
      <c r="G17" s="21">
        <f t="shared" si="1"/>
        <v>10107</v>
      </c>
      <c r="H17" s="16">
        <v>7</v>
      </c>
      <c r="I17" s="16">
        <v>958</v>
      </c>
      <c r="J17" s="16">
        <f t="shared" si="2"/>
        <v>7702.3</v>
      </c>
      <c r="K17" s="63">
        <v>1</v>
      </c>
      <c r="L17" s="34">
        <v>12422</v>
      </c>
      <c r="M17" s="34">
        <f t="shared" si="3"/>
        <v>12422</v>
      </c>
      <c r="N17" s="35">
        <v>1</v>
      </c>
      <c r="O17" s="34">
        <v>6210</v>
      </c>
      <c r="P17" s="7">
        <f t="shared" si="4"/>
        <v>6210</v>
      </c>
      <c r="Q17" s="56">
        <f t="shared" si="5"/>
        <v>40920.3</v>
      </c>
    </row>
    <row r="18" spans="1:17" ht="27" customHeight="1" thickBot="1">
      <c r="A18" s="69" t="s">
        <v>65</v>
      </c>
      <c r="B18" s="24"/>
      <c r="C18" s="15"/>
      <c r="D18" s="13">
        <f t="shared" si="0"/>
        <v>0</v>
      </c>
      <c r="E18" s="24"/>
      <c r="F18" s="15"/>
      <c r="G18" s="15">
        <f t="shared" si="1"/>
        <v>0</v>
      </c>
      <c r="H18" s="16">
        <v>42</v>
      </c>
      <c r="I18" s="16">
        <v>958</v>
      </c>
      <c r="J18" s="16">
        <f>H18*I18+996.3+996.3</f>
        <v>42228.600000000006</v>
      </c>
      <c r="K18" s="63">
        <v>2</v>
      </c>
      <c r="L18" s="34">
        <v>12422</v>
      </c>
      <c r="M18" s="34">
        <f t="shared" si="3"/>
        <v>12422</v>
      </c>
      <c r="N18" s="35">
        <v>1</v>
      </c>
      <c r="O18" s="34">
        <v>6210</v>
      </c>
      <c r="P18" s="7">
        <f t="shared" si="4"/>
        <v>6210</v>
      </c>
      <c r="Q18" s="56">
        <f t="shared" si="5"/>
        <v>60860.600000000006</v>
      </c>
    </row>
    <row r="19" spans="1:17" ht="30" customHeight="1" thickBot="1">
      <c r="A19" s="69" t="s">
        <v>66</v>
      </c>
      <c r="B19" s="17"/>
      <c r="C19" s="25"/>
      <c r="D19" s="13">
        <f t="shared" si="0"/>
        <v>0</v>
      </c>
      <c r="E19" s="24"/>
      <c r="F19" s="15"/>
      <c r="G19" s="15">
        <f t="shared" si="1"/>
        <v>0</v>
      </c>
      <c r="H19" s="16">
        <v>36</v>
      </c>
      <c r="I19" s="16">
        <v>958</v>
      </c>
      <c r="J19" s="16">
        <f>H19*I19+996.3+996.3</f>
        <v>36480.600000000006</v>
      </c>
      <c r="K19" s="63">
        <v>2</v>
      </c>
      <c r="L19" s="34">
        <v>12422</v>
      </c>
      <c r="M19" s="34">
        <f t="shared" si="3"/>
        <v>12422</v>
      </c>
      <c r="N19" s="35">
        <v>1</v>
      </c>
      <c r="O19" s="34">
        <v>6210</v>
      </c>
      <c r="P19" s="7">
        <f t="shared" si="4"/>
        <v>6210</v>
      </c>
      <c r="Q19" s="56">
        <f t="shared" si="5"/>
        <v>55112.600000000006</v>
      </c>
    </row>
    <row r="20" spans="1:17" ht="30.75" customHeight="1" thickBot="1">
      <c r="A20" s="69" t="s">
        <v>67</v>
      </c>
      <c r="B20" s="17"/>
      <c r="C20" s="18"/>
      <c r="D20" s="19">
        <f t="shared" si="0"/>
        <v>0</v>
      </c>
      <c r="E20" s="20"/>
      <c r="F20" s="21"/>
      <c r="G20" s="21">
        <f t="shared" si="1"/>
        <v>0</v>
      </c>
      <c r="H20" s="16">
        <v>18</v>
      </c>
      <c r="I20" s="16">
        <v>958</v>
      </c>
      <c r="J20" s="16">
        <f t="shared" si="2"/>
        <v>18240.3</v>
      </c>
      <c r="K20" s="63">
        <v>1</v>
      </c>
      <c r="L20" s="34">
        <v>12422</v>
      </c>
      <c r="M20" s="34">
        <f t="shared" si="3"/>
        <v>12422</v>
      </c>
      <c r="N20" s="35">
        <v>1</v>
      </c>
      <c r="O20" s="34">
        <v>6210</v>
      </c>
      <c r="P20" s="7">
        <f t="shared" si="4"/>
        <v>6210</v>
      </c>
      <c r="Q20" s="56">
        <f t="shared" si="5"/>
        <v>36872.3</v>
      </c>
    </row>
    <row r="21" spans="1:17" ht="30.75" customHeight="1" thickBot="1">
      <c r="A21" s="69" t="s">
        <v>68</v>
      </c>
      <c r="B21" s="24"/>
      <c r="C21" s="15"/>
      <c r="D21" s="13">
        <f t="shared" si="0"/>
        <v>0</v>
      </c>
      <c r="E21" s="24"/>
      <c r="F21" s="15"/>
      <c r="G21" s="15">
        <f t="shared" si="1"/>
        <v>0</v>
      </c>
      <c r="H21" s="16">
        <v>14</v>
      </c>
      <c r="I21" s="16">
        <v>958</v>
      </c>
      <c r="J21" s="16">
        <f t="shared" si="2"/>
        <v>14408.3</v>
      </c>
      <c r="K21" s="63">
        <v>1</v>
      </c>
      <c r="L21" s="34">
        <v>12422</v>
      </c>
      <c r="M21" s="34">
        <f t="shared" si="3"/>
        <v>12422</v>
      </c>
      <c r="N21" s="35">
        <v>1</v>
      </c>
      <c r="O21" s="34">
        <v>6210</v>
      </c>
      <c r="P21" s="7">
        <f t="shared" si="4"/>
        <v>6210</v>
      </c>
      <c r="Q21" s="56">
        <f t="shared" si="5"/>
        <v>33040.3</v>
      </c>
    </row>
    <row r="22" spans="1:17" ht="30.75" customHeight="1" thickBot="1">
      <c r="A22" s="69" t="s">
        <v>69</v>
      </c>
      <c r="B22" s="17">
        <v>1</v>
      </c>
      <c r="C22" s="18">
        <v>4479</v>
      </c>
      <c r="D22" s="19">
        <f t="shared" si="0"/>
        <v>4479</v>
      </c>
      <c r="E22" s="20"/>
      <c r="F22" s="21"/>
      <c r="G22" s="21">
        <f t="shared" si="1"/>
        <v>0</v>
      </c>
      <c r="H22" s="16">
        <v>12</v>
      </c>
      <c r="I22" s="16">
        <v>958</v>
      </c>
      <c r="J22" s="16">
        <f t="shared" si="2"/>
        <v>12492.3</v>
      </c>
      <c r="K22" s="63">
        <v>1</v>
      </c>
      <c r="L22" s="34">
        <v>12422</v>
      </c>
      <c r="M22" s="34">
        <f t="shared" si="3"/>
        <v>12422</v>
      </c>
      <c r="N22" s="35">
        <v>1</v>
      </c>
      <c r="O22" s="34">
        <v>6210</v>
      </c>
      <c r="P22" s="7">
        <f t="shared" si="4"/>
        <v>6210</v>
      </c>
      <c r="Q22" s="56">
        <f t="shared" si="5"/>
        <v>35603.3</v>
      </c>
    </row>
    <row r="23" spans="1:17" ht="29.25" customHeight="1" thickBot="1">
      <c r="A23" s="69" t="s">
        <v>70</v>
      </c>
      <c r="B23" s="17">
        <v>1</v>
      </c>
      <c r="C23" s="18">
        <v>4479</v>
      </c>
      <c r="D23" s="19">
        <f t="shared" si="0"/>
        <v>4479</v>
      </c>
      <c r="E23" s="20">
        <v>1</v>
      </c>
      <c r="F23" s="21">
        <v>10107</v>
      </c>
      <c r="G23" s="21">
        <f t="shared" si="1"/>
        <v>10107</v>
      </c>
      <c r="H23" s="16">
        <v>8</v>
      </c>
      <c r="I23" s="16">
        <v>958</v>
      </c>
      <c r="J23" s="16">
        <f t="shared" si="2"/>
        <v>8660.3</v>
      </c>
      <c r="K23" s="63">
        <v>1</v>
      </c>
      <c r="L23" s="34">
        <v>12422</v>
      </c>
      <c r="M23" s="34">
        <f t="shared" si="3"/>
        <v>12422</v>
      </c>
      <c r="N23" s="35">
        <v>1</v>
      </c>
      <c r="O23" s="34">
        <v>6210</v>
      </c>
      <c r="P23" s="7">
        <f t="shared" si="4"/>
        <v>6210</v>
      </c>
      <c r="Q23" s="56">
        <f t="shared" si="5"/>
        <v>41878.3</v>
      </c>
    </row>
    <row r="24" spans="1:17" ht="30.75" customHeight="1" thickBot="1">
      <c r="A24" s="69" t="s">
        <v>71</v>
      </c>
      <c r="B24" s="17">
        <v>1</v>
      </c>
      <c r="C24" s="18">
        <v>4479</v>
      </c>
      <c r="D24" s="19">
        <f t="shared" si="0"/>
        <v>4479</v>
      </c>
      <c r="E24" s="20">
        <v>1</v>
      </c>
      <c r="F24" s="21">
        <v>10107</v>
      </c>
      <c r="G24" s="21">
        <f t="shared" si="1"/>
        <v>10107</v>
      </c>
      <c r="H24" s="16">
        <v>6</v>
      </c>
      <c r="I24" s="16">
        <v>958</v>
      </c>
      <c r="J24" s="16">
        <f t="shared" si="2"/>
        <v>6744.3</v>
      </c>
      <c r="K24" s="63">
        <v>1</v>
      </c>
      <c r="L24" s="34">
        <v>12422</v>
      </c>
      <c r="M24" s="34">
        <f t="shared" si="3"/>
        <v>12422</v>
      </c>
      <c r="N24" s="35">
        <v>1</v>
      </c>
      <c r="O24" s="34">
        <v>6210</v>
      </c>
      <c r="P24" s="7">
        <f t="shared" si="4"/>
        <v>6210</v>
      </c>
      <c r="Q24" s="56">
        <f t="shared" si="5"/>
        <v>39962.3</v>
      </c>
    </row>
    <row r="25" spans="1:17" ht="29.25" customHeight="1" thickBot="1">
      <c r="A25" s="69" t="s">
        <v>72</v>
      </c>
      <c r="B25" s="17">
        <v>1</v>
      </c>
      <c r="C25" s="18">
        <v>4479</v>
      </c>
      <c r="D25" s="19">
        <f t="shared" si="0"/>
        <v>4479</v>
      </c>
      <c r="E25" s="20"/>
      <c r="F25" s="21"/>
      <c r="G25" s="21">
        <f t="shared" si="1"/>
        <v>0</v>
      </c>
      <c r="H25" s="16">
        <v>10</v>
      </c>
      <c r="I25" s="16">
        <v>958</v>
      </c>
      <c r="J25" s="16">
        <f t="shared" si="2"/>
        <v>10576.3</v>
      </c>
      <c r="K25" s="63">
        <v>1</v>
      </c>
      <c r="L25" s="34">
        <v>12422</v>
      </c>
      <c r="M25" s="34">
        <f t="shared" si="3"/>
        <v>12422</v>
      </c>
      <c r="N25" s="35">
        <v>1</v>
      </c>
      <c r="O25" s="34">
        <v>6210</v>
      </c>
      <c r="P25" s="7">
        <f t="shared" si="4"/>
        <v>6210</v>
      </c>
      <c r="Q25" s="56">
        <f t="shared" si="5"/>
        <v>33687.3</v>
      </c>
    </row>
    <row r="26" spans="1:17" ht="31.5" customHeight="1" thickBot="1">
      <c r="A26" s="69" t="s">
        <v>73</v>
      </c>
      <c r="B26" s="17">
        <v>1</v>
      </c>
      <c r="C26" s="18">
        <v>4479</v>
      </c>
      <c r="D26" s="19">
        <f t="shared" si="0"/>
        <v>4479</v>
      </c>
      <c r="E26" s="20">
        <v>1</v>
      </c>
      <c r="F26" s="21">
        <v>10107</v>
      </c>
      <c r="G26" s="21">
        <f t="shared" si="1"/>
        <v>10107</v>
      </c>
      <c r="H26" s="16">
        <v>4</v>
      </c>
      <c r="I26" s="16">
        <v>958</v>
      </c>
      <c r="J26" s="16">
        <f t="shared" si="2"/>
        <v>4828.3</v>
      </c>
      <c r="K26" s="63">
        <v>1</v>
      </c>
      <c r="L26" s="34">
        <v>12422</v>
      </c>
      <c r="M26" s="34">
        <f t="shared" si="3"/>
        <v>12422</v>
      </c>
      <c r="N26" s="35">
        <v>1</v>
      </c>
      <c r="O26" s="34">
        <v>6210</v>
      </c>
      <c r="P26" s="7">
        <f t="shared" si="4"/>
        <v>6210</v>
      </c>
      <c r="Q26" s="56">
        <f t="shared" si="5"/>
        <v>38046.3</v>
      </c>
    </row>
    <row r="27" spans="1:17" ht="29.25" customHeight="1" thickBot="1">
      <c r="A27" s="69" t="s">
        <v>74</v>
      </c>
      <c r="B27" s="17"/>
      <c r="C27" s="25"/>
      <c r="D27" s="13">
        <f t="shared" si="0"/>
        <v>0</v>
      </c>
      <c r="E27" s="24"/>
      <c r="F27" s="15"/>
      <c r="G27" s="15">
        <f t="shared" si="1"/>
        <v>0</v>
      </c>
      <c r="H27" s="16">
        <v>18</v>
      </c>
      <c r="I27" s="16">
        <v>958</v>
      </c>
      <c r="J27" s="16">
        <f t="shared" si="2"/>
        <v>18240.3</v>
      </c>
      <c r="K27" s="63">
        <v>1</v>
      </c>
      <c r="L27" s="34">
        <v>12422</v>
      </c>
      <c r="M27" s="34">
        <f t="shared" si="3"/>
        <v>12422</v>
      </c>
      <c r="N27" s="35">
        <v>1</v>
      </c>
      <c r="O27" s="34">
        <v>6210</v>
      </c>
      <c r="P27" s="7">
        <f t="shared" si="4"/>
        <v>6210</v>
      </c>
      <c r="Q27" s="56">
        <f t="shared" si="5"/>
        <v>36872.3</v>
      </c>
    </row>
    <row r="28" spans="1:17" ht="29.25" customHeight="1" thickBot="1">
      <c r="A28" s="69" t="s">
        <v>36</v>
      </c>
      <c r="B28" s="17"/>
      <c r="C28" s="25"/>
      <c r="D28" s="13">
        <f t="shared" si="0"/>
        <v>0</v>
      </c>
      <c r="E28" s="24"/>
      <c r="F28" s="15"/>
      <c r="G28" s="15">
        <f t="shared" si="1"/>
        <v>0</v>
      </c>
      <c r="H28" s="16" t="s">
        <v>38</v>
      </c>
      <c r="I28" s="16">
        <v>958</v>
      </c>
      <c r="J28" s="16"/>
      <c r="K28" s="63"/>
      <c r="L28" s="34">
        <v>12422</v>
      </c>
      <c r="M28" s="34">
        <f t="shared" si="3"/>
        <v>12422</v>
      </c>
      <c r="N28" s="35">
        <v>1</v>
      </c>
      <c r="O28" s="34">
        <v>6210</v>
      </c>
      <c r="P28" s="7">
        <f t="shared" si="4"/>
        <v>6210</v>
      </c>
      <c r="Q28" s="56">
        <f t="shared" si="5"/>
        <v>18632</v>
      </c>
    </row>
    <row r="29" spans="1:17" ht="28.5" customHeight="1" thickBot="1">
      <c r="A29" s="69" t="s">
        <v>75</v>
      </c>
      <c r="B29" s="26">
        <v>1</v>
      </c>
      <c r="C29" s="27">
        <v>4479</v>
      </c>
      <c r="D29" s="28">
        <f t="shared" si="0"/>
        <v>4479</v>
      </c>
      <c r="E29" s="29">
        <v>1</v>
      </c>
      <c r="F29" s="30">
        <v>10107</v>
      </c>
      <c r="G29" s="27">
        <f t="shared" si="1"/>
        <v>10107</v>
      </c>
      <c r="H29" s="16">
        <v>5</v>
      </c>
      <c r="I29" s="16">
        <v>958</v>
      </c>
      <c r="J29" s="16">
        <f t="shared" si="2"/>
        <v>5786.3</v>
      </c>
      <c r="K29" s="63">
        <v>1</v>
      </c>
      <c r="L29" s="34">
        <v>12422</v>
      </c>
      <c r="M29" s="34">
        <f t="shared" si="3"/>
        <v>12422</v>
      </c>
      <c r="N29" s="35">
        <v>1</v>
      </c>
      <c r="O29" s="34">
        <v>6210</v>
      </c>
      <c r="P29" s="7">
        <f t="shared" si="4"/>
        <v>6210</v>
      </c>
      <c r="Q29" s="56">
        <f t="shared" si="5"/>
        <v>39004.3</v>
      </c>
    </row>
    <row r="30" spans="2:17" ht="19.5" thickBot="1">
      <c r="B30" s="31">
        <f>SUM(B5:B29)</f>
        <v>15</v>
      </c>
      <c r="C30" s="32">
        <v>4479</v>
      </c>
      <c r="D30" s="32">
        <f t="shared" si="0"/>
        <v>67185</v>
      </c>
      <c r="E30" s="32">
        <f>SUM(E5:E29)</f>
        <v>11</v>
      </c>
      <c r="F30" s="32">
        <v>111180</v>
      </c>
      <c r="G30" s="32">
        <v>111180</v>
      </c>
      <c r="H30" s="10">
        <v>350</v>
      </c>
      <c r="I30" s="10">
        <v>958</v>
      </c>
      <c r="J30" s="10">
        <v>335300</v>
      </c>
      <c r="K30" s="10">
        <v>27</v>
      </c>
      <c r="L30" s="10">
        <v>335400</v>
      </c>
      <c r="M30" s="10">
        <f>L30</f>
        <v>335400</v>
      </c>
      <c r="N30" s="10">
        <v>27</v>
      </c>
      <c r="O30" s="10">
        <v>167674</v>
      </c>
      <c r="P30" s="10">
        <v>167674</v>
      </c>
      <c r="Q30" s="10">
        <f t="shared" si="5"/>
        <v>1016739</v>
      </c>
    </row>
    <row r="31" spans="2:5" ht="15" hidden="1">
      <c r="B31" s="64"/>
      <c r="C31" s="65"/>
      <c r="D31" s="66"/>
      <c r="E31" s="66"/>
    </row>
    <row r="32" spans="2:4" ht="31.5" customHeight="1">
      <c r="B32" s="70" t="s">
        <v>49</v>
      </c>
      <c r="C32" s="71"/>
      <c r="D32" s="72"/>
    </row>
  </sheetData>
  <sheetProtection/>
  <mergeCells count="6">
    <mergeCell ref="B32:D32"/>
    <mergeCell ref="O2:S2"/>
    <mergeCell ref="A1:S1"/>
    <mergeCell ref="B3:G3"/>
    <mergeCell ref="H3:P3"/>
    <mergeCell ref="Q3:Q4"/>
  </mergeCells>
  <printOptions/>
  <pageMargins left="0.7086614173228347" right="0.7086614173228347" top="0.1968503937007874" bottom="0.15748031496062992" header="0.11811023622047245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B3" sqref="B3:P3"/>
    </sheetView>
  </sheetViews>
  <sheetFormatPr defaultColWidth="9.140625" defaultRowHeight="15"/>
  <cols>
    <col min="1" max="1" width="30.8515625" style="0" customWidth="1"/>
    <col min="2" max="2" width="10.7109375" style="0" customWidth="1"/>
    <col min="7" max="7" width="10.140625" style="0" customWidth="1"/>
    <col min="10" max="10" width="10.57421875" style="0" customWidth="1"/>
    <col min="13" max="13" width="10.28125" style="0" customWidth="1"/>
    <col min="15" max="15" width="9.28125" style="0" bestFit="1" customWidth="1"/>
    <col min="16" max="16" width="9.8515625" style="0" bestFit="1" customWidth="1"/>
    <col min="17" max="17" width="12.421875" style="0" customWidth="1"/>
  </cols>
  <sheetData>
    <row r="1" spans="1:19" ht="1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7" ht="15.75" thickBot="1">
      <c r="A2" s="4"/>
      <c r="B2" s="4"/>
      <c r="C2" s="4"/>
      <c r="D2" s="4"/>
      <c r="E2" s="4"/>
      <c r="F2" s="4"/>
      <c r="G2" s="4"/>
      <c r="Q2" s="4"/>
    </row>
    <row r="3" spans="1:17" ht="15.75" thickBot="1">
      <c r="A3" s="5"/>
      <c r="B3" s="79" t="s">
        <v>40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  <c r="Q3" s="77" t="s">
        <v>39</v>
      </c>
    </row>
    <row r="4" spans="1:17" ht="52.5" customHeight="1" thickBot="1">
      <c r="A4" s="8"/>
      <c r="B4" s="38" t="s">
        <v>41</v>
      </c>
      <c r="C4" s="39" t="s">
        <v>3</v>
      </c>
      <c r="D4" s="39" t="s">
        <v>4</v>
      </c>
      <c r="E4" s="40" t="s">
        <v>42</v>
      </c>
      <c r="F4" s="39" t="s">
        <v>3</v>
      </c>
      <c r="G4" s="41" t="s">
        <v>4</v>
      </c>
      <c r="H4" s="40" t="s">
        <v>43</v>
      </c>
      <c r="I4" s="41" t="s">
        <v>8</v>
      </c>
      <c r="J4" s="39" t="s">
        <v>9</v>
      </c>
      <c r="K4" s="67" t="s">
        <v>50</v>
      </c>
      <c r="L4" s="39" t="s">
        <v>8</v>
      </c>
      <c r="M4" s="39" t="s">
        <v>9</v>
      </c>
      <c r="N4" s="67" t="s">
        <v>51</v>
      </c>
      <c r="O4" s="39" t="s">
        <v>12</v>
      </c>
      <c r="P4" s="41" t="s">
        <v>9</v>
      </c>
      <c r="Q4" s="78"/>
    </row>
    <row r="5" spans="1:17" ht="25.5" thickBot="1">
      <c r="A5" s="37" t="s">
        <v>13</v>
      </c>
      <c r="B5" s="11"/>
      <c r="C5" s="45"/>
      <c r="D5" s="46">
        <f>B5*C5</f>
        <v>0</v>
      </c>
      <c r="E5" s="11">
        <v>1</v>
      </c>
      <c r="F5" s="47">
        <v>9699</v>
      </c>
      <c r="G5" s="47">
        <f>E5*F5</f>
        <v>9699</v>
      </c>
      <c r="H5" s="22">
        <v>1</v>
      </c>
      <c r="I5" s="16">
        <v>4000</v>
      </c>
      <c r="J5" s="33">
        <f>H5*I5</f>
        <v>4000</v>
      </c>
      <c r="K5" s="11">
        <v>15</v>
      </c>
      <c r="L5" s="48">
        <v>1064</v>
      </c>
      <c r="M5" s="48">
        <f>K5*L5</f>
        <v>15960</v>
      </c>
      <c r="N5" s="11">
        <v>1</v>
      </c>
      <c r="O5" s="48">
        <v>9060</v>
      </c>
      <c r="P5" s="47">
        <f>N5*O5</f>
        <v>9060</v>
      </c>
      <c r="Q5" s="55">
        <f>D5+G5+J5+M5+P5</f>
        <v>38719</v>
      </c>
    </row>
    <row r="6" spans="1:17" ht="19.5" thickBot="1">
      <c r="A6" s="1" t="s">
        <v>14</v>
      </c>
      <c r="B6" s="17"/>
      <c r="C6" s="49"/>
      <c r="D6" s="46">
        <f>B6*C6</f>
        <v>0</v>
      </c>
      <c r="E6" s="16"/>
      <c r="F6" s="50"/>
      <c r="G6" s="47">
        <f aca="true" t="shared" si="0" ref="G6:G30">E6*F6</f>
        <v>0</v>
      </c>
      <c r="H6" s="17">
        <v>1</v>
      </c>
      <c r="I6" s="16">
        <v>4000</v>
      </c>
      <c r="J6" s="33">
        <f aca="true" t="shared" si="1" ref="J6:J30">H6*I6</f>
        <v>4000</v>
      </c>
      <c r="K6" s="16">
        <v>0</v>
      </c>
      <c r="L6" s="48"/>
      <c r="M6" s="48">
        <f aca="true" t="shared" si="2" ref="M6:M29">K6*L6</f>
        <v>0</v>
      </c>
      <c r="N6" s="16">
        <v>1</v>
      </c>
      <c r="O6" s="48">
        <v>9060</v>
      </c>
      <c r="P6" s="47">
        <f aca="true" t="shared" si="3" ref="P6:P30">N6*O6</f>
        <v>9060</v>
      </c>
      <c r="Q6" s="55">
        <f aca="true" t="shared" si="4" ref="Q6:Q30">D6+G6+J6+M6+P6</f>
        <v>13060</v>
      </c>
    </row>
    <row r="7" spans="1:17" ht="19.5" thickBot="1">
      <c r="A7" s="1" t="s">
        <v>15</v>
      </c>
      <c r="B7" s="22"/>
      <c r="C7" s="49"/>
      <c r="D7" s="46">
        <f>B7*C7</f>
        <v>0</v>
      </c>
      <c r="E7" s="16"/>
      <c r="F7" s="50"/>
      <c r="G7" s="47">
        <f t="shared" si="0"/>
        <v>0</v>
      </c>
      <c r="H7" s="17">
        <v>1</v>
      </c>
      <c r="I7" s="16">
        <v>4000</v>
      </c>
      <c r="J7" s="33">
        <f t="shared" si="1"/>
        <v>4000</v>
      </c>
      <c r="K7" s="16">
        <v>0</v>
      </c>
      <c r="L7" s="48"/>
      <c r="M7" s="48">
        <f t="shared" si="2"/>
        <v>0</v>
      </c>
      <c r="N7" s="16">
        <v>1</v>
      </c>
      <c r="O7" s="48">
        <v>9060</v>
      </c>
      <c r="P7" s="47">
        <f t="shared" si="3"/>
        <v>9060</v>
      </c>
      <c r="Q7" s="55">
        <f t="shared" si="4"/>
        <v>13060</v>
      </c>
    </row>
    <row r="8" spans="1:17" ht="33.75" thickBot="1">
      <c r="A8" s="1" t="s">
        <v>16</v>
      </c>
      <c r="B8" s="22"/>
      <c r="C8" s="49"/>
      <c r="D8" s="46">
        <f>B8*C8</f>
        <v>0</v>
      </c>
      <c r="E8" s="16"/>
      <c r="F8" s="50"/>
      <c r="G8" s="47">
        <f t="shared" si="0"/>
        <v>0</v>
      </c>
      <c r="H8" s="17">
        <v>1</v>
      </c>
      <c r="I8" s="16">
        <v>4000</v>
      </c>
      <c r="J8" s="33">
        <f t="shared" si="1"/>
        <v>4000</v>
      </c>
      <c r="K8" s="16">
        <v>0</v>
      </c>
      <c r="L8" s="48"/>
      <c r="M8" s="48">
        <f t="shared" si="2"/>
        <v>0</v>
      </c>
      <c r="N8" s="16">
        <v>1</v>
      </c>
      <c r="O8" s="48">
        <v>9060</v>
      </c>
      <c r="P8" s="47">
        <f t="shared" si="3"/>
        <v>9060</v>
      </c>
      <c r="Q8" s="55">
        <f t="shared" si="4"/>
        <v>13060</v>
      </c>
    </row>
    <row r="9" spans="1:17" ht="19.5" thickBot="1">
      <c r="A9" s="1" t="s">
        <v>17</v>
      </c>
      <c r="B9" s="22">
        <v>2</v>
      </c>
      <c r="C9" s="49">
        <v>10620</v>
      </c>
      <c r="D9" s="46">
        <f>B9*C9</f>
        <v>21240</v>
      </c>
      <c r="E9" s="16">
        <v>2</v>
      </c>
      <c r="F9" s="50">
        <v>9699</v>
      </c>
      <c r="G9" s="47">
        <f t="shared" si="0"/>
        <v>19398</v>
      </c>
      <c r="H9" s="17">
        <v>2</v>
      </c>
      <c r="I9" s="16">
        <v>4000</v>
      </c>
      <c r="J9" s="33">
        <f t="shared" si="1"/>
        <v>8000</v>
      </c>
      <c r="K9" s="16">
        <v>111</v>
      </c>
      <c r="L9" s="48">
        <v>1064</v>
      </c>
      <c r="M9" s="48">
        <f t="shared" si="2"/>
        <v>118104</v>
      </c>
      <c r="N9" s="16">
        <v>4</v>
      </c>
      <c r="O9" s="48">
        <v>9060</v>
      </c>
      <c r="P9" s="47">
        <f t="shared" si="3"/>
        <v>36240</v>
      </c>
      <c r="Q9" s="55">
        <f t="shared" si="4"/>
        <v>202982</v>
      </c>
    </row>
    <row r="10" spans="1:17" ht="33.75" thickBot="1">
      <c r="A10" s="1" t="s">
        <v>18</v>
      </c>
      <c r="B10" s="22"/>
      <c r="C10" s="49"/>
      <c r="D10" s="46">
        <f aca="true" t="shared" si="5" ref="D10:D30">B10*C10</f>
        <v>0</v>
      </c>
      <c r="E10" s="16"/>
      <c r="F10" s="50"/>
      <c r="G10" s="47">
        <f t="shared" si="0"/>
        <v>0</v>
      </c>
      <c r="H10" s="17">
        <v>1</v>
      </c>
      <c r="I10" s="16">
        <v>4000</v>
      </c>
      <c r="J10" s="33">
        <f t="shared" si="1"/>
        <v>4000</v>
      </c>
      <c r="K10" s="16">
        <v>0</v>
      </c>
      <c r="L10" s="48"/>
      <c r="M10" s="48">
        <f t="shared" si="2"/>
        <v>0</v>
      </c>
      <c r="N10" s="16">
        <v>0</v>
      </c>
      <c r="O10" s="48"/>
      <c r="P10" s="47">
        <f t="shared" si="3"/>
        <v>0</v>
      </c>
      <c r="Q10" s="55">
        <f t="shared" si="4"/>
        <v>4000</v>
      </c>
    </row>
    <row r="11" spans="1:17" ht="25.5" thickBot="1">
      <c r="A11" s="1" t="s">
        <v>19</v>
      </c>
      <c r="B11" s="22"/>
      <c r="C11" s="49"/>
      <c r="D11" s="46">
        <f t="shared" si="5"/>
        <v>0</v>
      </c>
      <c r="E11" s="16"/>
      <c r="F11" s="50"/>
      <c r="G11" s="47">
        <f t="shared" si="0"/>
        <v>0</v>
      </c>
      <c r="H11" s="17">
        <v>1</v>
      </c>
      <c r="I11" s="16">
        <v>4000</v>
      </c>
      <c r="J11" s="33">
        <f t="shared" si="1"/>
        <v>4000</v>
      </c>
      <c r="K11" s="16">
        <v>20</v>
      </c>
      <c r="L11" s="48">
        <v>1064</v>
      </c>
      <c r="M11" s="48">
        <f t="shared" si="2"/>
        <v>21280</v>
      </c>
      <c r="N11" s="16">
        <v>2</v>
      </c>
      <c r="O11" s="48">
        <v>9060</v>
      </c>
      <c r="P11" s="47">
        <f t="shared" si="3"/>
        <v>18120</v>
      </c>
      <c r="Q11" s="55">
        <f t="shared" si="4"/>
        <v>43400</v>
      </c>
    </row>
    <row r="12" spans="1:17" ht="19.5" thickBot="1">
      <c r="A12" s="1" t="s">
        <v>20</v>
      </c>
      <c r="B12" s="22"/>
      <c r="C12" s="49"/>
      <c r="D12" s="46">
        <f t="shared" si="5"/>
        <v>0</v>
      </c>
      <c r="E12" s="16"/>
      <c r="F12" s="50"/>
      <c r="G12" s="47">
        <f t="shared" si="0"/>
        <v>0</v>
      </c>
      <c r="H12" s="17">
        <v>1</v>
      </c>
      <c r="I12" s="16">
        <v>4000</v>
      </c>
      <c r="J12" s="33">
        <f t="shared" si="1"/>
        <v>4000</v>
      </c>
      <c r="K12" s="16">
        <v>0</v>
      </c>
      <c r="L12" s="48"/>
      <c r="M12" s="48">
        <f t="shared" si="2"/>
        <v>0</v>
      </c>
      <c r="N12" s="16">
        <v>1</v>
      </c>
      <c r="O12" s="48">
        <v>9060</v>
      </c>
      <c r="P12" s="47">
        <f t="shared" si="3"/>
        <v>9060</v>
      </c>
      <c r="Q12" s="55">
        <f t="shared" si="4"/>
        <v>13060</v>
      </c>
    </row>
    <row r="13" spans="1:17" ht="19.5" thickBot="1">
      <c r="A13" s="1" t="s">
        <v>21</v>
      </c>
      <c r="B13" s="22"/>
      <c r="C13" s="49"/>
      <c r="D13" s="46">
        <f t="shared" si="5"/>
        <v>0</v>
      </c>
      <c r="E13" s="16">
        <v>1</v>
      </c>
      <c r="F13" s="50">
        <v>9699</v>
      </c>
      <c r="G13" s="47">
        <f t="shared" si="0"/>
        <v>9699</v>
      </c>
      <c r="H13" s="17">
        <v>1</v>
      </c>
      <c r="I13" s="16">
        <v>4000</v>
      </c>
      <c r="J13" s="33">
        <f t="shared" si="1"/>
        <v>4000</v>
      </c>
      <c r="K13" s="16">
        <v>20</v>
      </c>
      <c r="L13" s="51">
        <v>1064</v>
      </c>
      <c r="M13" s="48">
        <f t="shared" si="2"/>
        <v>21280</v>
      </c>
      <c r="N13" s="16">
        <v>2</v>
      </c>
      <c r="O13" s="48">
        <v>9060</v>
      </c>
      <c r="P13" s="47">
        <f t="shared" si="3"/>
        <v>18120</v>
      </c>
      <c r="Q13" s="55">
        <f t="shared" si="4"/>
        <v>53099</v>
      </c>
    </row>
    <row r="14" spans="1:17" ht="19.5" thickBot="1">
      <c r="A14" s="1" t="s">
        <v>22</v>
      </c>
      <c r="B14" s="22"/>
      <c r="C14" s="49"/>
      <c r="D14" s="46">
        <f t="shared" si="5"/>
        <v>0</v>
      </c>
      <c r="E14" s="16">
        <v>1</v>
      </c>
      <c r="F14" s="50">
        <v>9699</v>
      </c>
      <c r="G14" s="47">
        <f t="shared" si="0"/>
        <v>9699</v>
      </c>
      <c r="H14" s="17">
        <v>1</v>
      </c>
      <c r="I14" s="16">
        <v>4000</v>
      </c>
      <c r="J14" s="33">
        <f t="shared" si="1"/>
        <v>4000</v>
      </c>
      <c r="K14" s="16">
        <v>0</v>
      </c>
      <c r="L14" s="45"/>
      <c r="M14" s="48">
        <f t="shared" si="2"/>
        <v>0</v>
      </c>
      <c r="N14" s="16">
        <v>1</v>
      </c>
      <c r="O14" s="48">
        <v>9060</v>
      </c>
      <c r="P14" s="47">
        <f t="shared" si="3"/>
        <v>9060</v>
      </c>
      <c r="Q14" s="55">
        <f t="shared" si="4"/>
        <v>22759</v>
      </c>
    </row>
    <row r="15" spans="1:17" ht="33.75" thickBot="1">
      <c r="A15" s="1" t="s">
        <v>23</v>
      </c>
      <c r="B15" s="23"/>
      <c r="C15" s="45"/>
      <c r="D15" s="46">
        <f t="shared" si="5"/>
        <v>0</v>
      </c>
      <c r="E15" s="16">
        <v>1</v>
      </c>
      <c r="F15" s="50">
        <v>9699</v>
      </c>
      <c r="G15" s="47">
        <f t="shared" si="0"/>
        <v>9699</v>
      </c>
      <c r="H15" s="17">
        <v>1</v>
      </c>
      <c r="I15" s="16">
        <v>4000</v>
      </c>
      <c r="J15" s="33">
        <f t="shared" si="1"/>
        <v>4000</v>
      </c>
      <c r="K15" s="16">
        <v>24</v>
      </c>
      <c r="L15" s="48">
        <v>1064</v>
      </c>
      <c r="M15" s="48">
        <f t="shared" si="2"/>
        <v>25536</v>
      </c>
      <c r="N15" s="16">
        <v>2</v>
      </c>
      <c r="O15" s="48">
        <v>9060</v>
      </c>
      <c r="P15" s="47">
        <f t="shared" si="3"/>
        <v>18120</v>
      </c>
      <c r="Q15" s="55">
        <f t="shared" si="4"/>
        <v>57355</v>
      </c>
    </row>
    <row r="16" spans="1:17" ht="25.5" thickBot="1">
      <c r="A16" s="1" t="s">
        <v>24</v>
      </c>
      <c r="B16" s="17"/>
      <c r="C16" s="49"/>
      <c r="D16" s="46">
        <f t="shared" si="5"/>
        <v>0</v>
      </c>
      <c r="E16" s="16"/>
      <c r="F16" s="50"/>
      <c r="G16" s="47">
        <f t="shared" si="0"/>
        <v>0</v>
      </c>
      <c r="H16" s="17">
        <v>1</v>
      </c>
      <c r="I16" s="16">
        <v>4000</v>
      </c>
      <c r="J16" s="33">
        <f t="shared" si="1"/>
        <v>4000</v>
      </c>
      <c r="K16" s="16">
        <v>0</v>
      </c>
      <c r="L16" s="48"/>
      <c r="M16" s="48">
        <f t="shared" si="2"/>
        <v>0</v>
      </c>
      <c r="N16" s="16">
        <v>0</v>
      </c>
      <c r="O16" s="48"/>
      <c r="P16" s="47">
        <f t="shared" si="3"/>
        <v>0</v>
      </c>
      <c r="Q16" s="55">
        <f t="shared" si="4"/>
        <v>4000</v>
      </c>
    </row>
    <row r="17" spans="1:17" ht="19.5" thickBot="1">
      <c r="A17" s="1" t="s">
        <v>25</v>
      </c>
      <c r="B17" s="17"/>
      <c r="C17" s="49"/>
      <c r="D17" s="46">
        <f t="shared" si="5"/>
        <v>0</v>
      </c>
      <c r="E17" s="16"/>
      <c r="F17" s="50"/>
      <c r="G17" s="47">
        <f t="shared" si="0"/>
        <v>0</v>
      </c>
      <c r="H17" s="17">
        <v>1</v>
      </c>
      <c r="I17" s="16">
        <v>4000</v>
      </c>
      <c r="J17" s="33">
        <f t="shared" si="1"/>
        <v>4000</v>
      </c>
      <c r="K17" s="16">
        <v>0</v>
      </c>
      <c r="L17" s="48"/>
      <c r="M17" s="48">
        <f t="shared" si="2"/>
        <v>0</v>
      </c>
      <c r="N17" s="16">
        <v>1</v>
      </c>
      <c r="O17" s="48">
        <v>9060</v>
      </c>
      <c r="P17" s="47">
        <f t="shared" si="3"/>
        <v>9060</v>
      </c>
      <c r="Q17" s="55">
        <f t="shared" si="4"/>
        <v>13060</v>
      </c>
    </row>
    <row r="18" spans="1:17" ht="19.5" thickBot="1">
      <c r="A18" s="1" t="s">
        <v>26</v>
      </c>
      <c r="B18" s="24">
        <v>2</v>
      </c>
      <c r="C18" s="47">
        <v>10620</v>
      </c>
      <c r="D18" s="46">
        <f t="shared" si="5"/>
        <v>21240</v>
      </c>
      <c r="E18" s="16">
        <v>2</v>
      </c>
      <c r="F18" s="47">
        <v>9699</v>
      </c>
      <c r="G18" s="47">
        <f t="shared" si="0"/>
        <v>19398</v>
      </c>
      <c r="H18" s="17">
        <v>2</v>
      </c>
      <c r="I18" s="16">
        <v>4000</v>
      </c>
      <c r="J18" s="33">
        <f t="shared" si="1"/>
        <v>8000</v>
      </c>
      <c r="K18" s="16">
        <v>20</v>
      </c>
      <c r="L18" s="51">
        <v>1064</v>
      </c>
      <c r="M18" s="48">
        <f t="shared" si="2"/>
        <v>21280</v>
      </c>
      <c r="N18" s="16">
        <v>0</v>
      </c>
      <c r="O18" s="51"/>
      <c r="P18" s="47">
        <f t="shared" si="3"/>
        <v>0</v>
      </c>
      <c r="Q18" s="55">
        <f t="shared" si="4"/>
        <v>69918</v>
      </c>
    </row>
    <row r="19" spans="1:17" ht="19.5" thickBot="1">
      <c r="A19" s="1" t="s">
        <v>27</v>
      </c>
      <c r="B19" s="17">
        <v>2</v>
      </c>
      <c r="C19" s="52">
        <v>10620</v>
      </c>
      <c r="D19" s="46">
        <f t="shared" si="5"/>
        <v>21240</v>
      </c>
      <c r="E19" s="16">
        <v>2</v>
      </c>
      <c r="F19" s="47">
        <v>9699</v>
      </c>
      <c r="G19" s="47">
        <f t="shared" si="0"/>
        <v>19398</v>
      </c>
      <c r="H19" s="17">
        <v>2</v>
      </c>
      <c r="I19" s="16">
        <v>4000</v>
      </c>
      <c r="J19" s="33">
        <f t="shared" si="1"/>
        <v>8000</v>
      </c>
      <c r="K19" s="16">
        <v>50</v>
      </c>
      <c r="L19" s="45">
        <v>1064</v>
      </c>
      <c r="M19" s="48">
        <f t="shared" si="2"/>
        <v>53200</v>
      </c>
      <c r="N19" s="16">
        <v>2</v>
      </c>
      <c r="O19" s="48">
        <v>9060</v>
      </c>
      <c r="P19" s="47">
        <f t="shared" si="3"/>
        <v>18120</v>
      </c>
      <c r="Q19" s="55">
        <f t="shared" si="4"/>
        <v>119958</v>
      </c>
    </row>
    <row r="20" spans="1:17" ht="19.5" thickBot="1">
      <c r="A20" s="1" t="s">
        <v>28</v>
      </c>
      <c r="B20" s="17"/>
      <c r="C20" s="49"/>
      <c r="D20" s="46">
        <f t="shared" si="5"/>
        <v>0</v>
      </c>
      <c r="E20" s="16">
        <v>1</v>
      </c>
      <c r="F20" s="50">
        <v>9699</v>
      </c>
      <c r="G20" s="47">
        <f t="shared" si="0"/>
        <v>9699</v>
      </c>
      <c r="H20" s="17">
        <v>1</v>
      </c>
      <c r="I20" s="16">
        <v>4000</v>
      </c>
      <c r="J20" s="33">
        <f t="shared" si="1"/>
        <v>4000</v>
      </c>
      <c r="K20" s="16">
        <v>50</v>
      </c>
      <c r="L20" s="45">
        <v>1064</v>
      </c>
      <c r="M20" s="48">
        <f t="shared" si="2"/>
        <v>53200</v>
      </c>
      <c r="N20" s="16">
        <v>2</v>
      </c>
      <c r="O20" s="48">
        <v>9060</v>
      </c>
      <c r="P20" s="47">
        <f t="shared" si="3"/>
        <v>18120</v>
      </c>
      <c r="Q20" s="55">
        <f t="shared" si="4"/>
        <v>85019</v>
      </c>
    </row>
    <row r="21" spans="1:17" ht="33.75" thickBot="1">
      <c r="A21" s="1" t="s">
        <v>29</v>
      </c>
      <c r="B21" s="24"/>
      <c r="C21" s="47"/>
      <c r="D21" s="46">
        <f t="shared" si="5"/>
        <v>0</v>
      </c>
      <c r="E21" s="16">
        <v>1</v>
      </c>
      <c r="F21" s="47">
        <v>9699</v>
      </c>
      <c r="G21" s="47">
        <f t="shared" si="0"/>
        <v>9699</v>
      </c>
      <c r="H21" s="17">
        <v>1</v>
      </c>
      <c r="I21" s="16">
        <v>4000</v>
      </c>
      <c r="J21" s="33">
        <f t="shared" si="1"/>
        <v>4000</v>
      </c>
      <c r="K21" s="16">
        <v>50</v>
      </c>
      <c r="L21" s="48">
        <v>1064</v>
      </c>
      <c r="M21" s="48">
        <f t="shared" si="2"/>
        <v>53200</v>
      </c>
      <c r="N21" s="16">
        <v>1</v>
      </c>
      <c r="O21" s="48">
        <v>9060</v>
      </c>
      <c r="P21" s="47">
        <f t="shared" si="3"/>
        <v>9060</v>
      </c>
      <c r="Q21" s="55">
        <f t="shared" si="4"/>
        <v>75959</v>
      </c>
    </row>
    <row r="22" spans="1:17" ht="19.5" thickBot="1">
      <c r="A22" s="1" t="s">
        <v>30</v>
      </c>
      <c r="B22" s="17"/>
      <c r="C22" s="49"/>
      <c r="D22" s="46">
        <f t="shared" si="5"/>
        <v>0</v>
      </c>
      <c r="E22" s="16"/>
      <c r="F22" s="50"/>
      <c r="G22" s="47">
        <f t="shared" si="0"/>
        <v>0</v>
      </c>
      <c r="H22" s="17">
        <v>1</v>
      </c>
      <c r="I22" s="16">
        <v>4000</v>
      </c>
      <c r="J22" s="33">
        <f t="shared" si="1"/>
        <v>4000</v>
      </c>
      <c r="K22" s="16">
        <v>15</v>
      </c>
      <c r="L22" s="48">
        <v>1064</v>
      </c>
      <c r="M22" s="48">
        <f t="shared" si="2"/>
        <v>15960</v>
      </c>
      <c r="N22" s="16">
        <v>1</v>
      </c>
      <c r="O22" s="48">
        <v>9060</v>
      </c>
      <c r="P22" s="47">
        <f t="shared" si="3"/>
        <v>9060</v>
      </c>
      <c r="Q22" s="55">
        <f t="shared" si="4"/>
        <v>29020</v>
      </c>
    </row>
    <row r="23" spans="1:17" ht="19.5" thickBot="1">
      <c r="A23" s="1" t="s">
        <v>31</v>
      </c>
      <c r="B23" s="17"/>
      <c r="C23" s="49"/>
      <c r="D23" s="46">
        <f t="shared" si="5"/>
        <v>0</v>
      </c>
      <c r="E23" s="16"/>
      <c r="F23" s="50"/>
      <c r="G23" s="47">
        <f t="shared" si="0"/>
        <v>0</v>
      </c>
      <c r="H23" s="17">
        <v>1</v>
      </c>
      <c r="I23" s="16">
        <v>4000</v>
      </c>
      <c r="J23" s="33">
        <f t="shared" si="1"/>
        <v>4000</v>
      </c>
      <c r="K23" s="16">
        <v>0</v>
      </c>
      <c r="L23" s="48"/>
      <c r="M23" s="48">
        <f t="shared" si="2"/>
        <v>0</v>
      </c>
      <c r="N23" s="16">
        <v>1</v>
      </c>
      <c r="O23" s="48">
        <v>9060</v>
      </c>
      <c r="P23" s="47">
        <f t="shared" si="3"/>
        <v>9060</v>
      </c>
      <c r="Q23" s="55">
        <f t="shared" si="4"/>
        <v>13060</v>
      </c>
    </row>
    <row r="24" spans="1:17" ht="19.5" thickBot="1">
      <c r="A24" s="1" t="s">
        <v>32</v>
      </c>
      <c r="B24" s="17"/>
      <c r="C24" s="49"/>
      <c r="D24" s="46">
        <f t="shared" si="5"/>
        <v>0</v>
      </c>
      <c r="E24" s="16"/>
      <c r="F24" s="50"/>
      <c r="G24" s="47">
        <f t="shared" si="0"/>
        <v>0</v>
      </c>
      <c r="H24" s="17">
        <v>1</v>
      </c>
      <c r="I24" s="16">
        <v>4000</v>
      </c>
      <c r="J24" s="33">
        <f t="shared" si="1"/>
        <v>4000</v>
      </c>
      <c r="K24" s="16">
        <v>0</v>
      </c>
      <c r="L24" s="48"/>
      <c r="M24" s="48">
        <f t="shared" si="2"/>
        <v>0</v>
      </c>
      <c r="N24" s="16">
        <v>1</v>
      </c>
      <c r="O24" s="48">
        <v>9060</v>
      </c>
      <c r="P24" s="47">
        <f t="shared" si="3"/>
        <v>9060</v>
      </c>
      <c r="Q24" s="55">
        <f t="shared" si="4"/>
        <v>13060</v>
      </c>
    </row>
    <row r="25" spans="1:17" ht="19.5" thickBot="1">
      <c r="A25" s="1" t="s">
        <v>33</v>
      </c>
      <c r="B25" s="17"/>
      <c r="C25" s="49"/>
      <c r="D25" s="46">
        <f t="shared" si="5"/>
        <v>0</v>
      </c>
      <c r="E25" s="16">
        <v>1</v>
      </c>
      <c r="F25" s="50">
        <v>9699</v>
      </c>
      <c r="G25" s="47">
        <f t="shared" si="0"/>
        <v>9699</v>
      </c>
      <c r="H25" s="17">
        <v>1</v>
      </c>
      <c r="I25" s="16">
        <v>4000</v>
      </c>
      <c r="J25" s="33">
        <f t="shared" si="1"/>
        <v>4000</v>
      </c>
      <c r="K25" s="16">
        <v>15</v>
      </c>
      <c r="L25" s="48">
        <v>1064</v>
      </c>
      <c r="M25" s="48">
        <f t="shared" si="2"/>
        <v>15960</v>
      </c>
      <c r="N25" s="16">
        <v>1</v>
      </c>
      <c r="O25" s="48">
        <v>9060</v>
      </c>
      <c r="P25" s="47">
        <f t="shared" si="3"/>
        <v>9060</v>
      </c>
      <c r="Q25" s="55">
        <f t="shared" si="4"/>
        <v>38719</v>
      </c>
    </row>
    <row r="26" spans="1:17" ht="19.5" thickBot="1">
      <c r="A26" s="1" t="s">
        <v>34</v>
      </c>
      <c r="B26" s="17"/>
      <c r="C26" s="49"/>
      <c r="D26" s="46">
        <f t="shared" si="5"/>
        <v>0</v>
      </c>
      <c r="E26" s="16"/>
      <c r="F26" s="50"/>
      <c r="G26" s="47">
        <f t="shared" si="0"/>
        <v>0</v>
      </c>
      <c r="H26" s="17">
        <v>1</v>
      </c>
      <c r="I26" s="16">
        <v>4000</v>
      </c>
      <c r="J26" s="33">
        <f t="shared" si="1"/>
        <v>4000</v>
      </c>
      <c r="K26" s="16">
        <v>0</v>
      </c>
      <c r="L26" s="48"/>
      <c r="M26" s="48">
        <f t="shared" si="2"/>
        <v>0</v>
      </c>
      <c r="N26" s="16">
        <v>0</v>
      </c>
      <c r="O26" s="48">
        <v>9060</v>
      </c>
      <c r="P26" s="47">
        <f t="shared" si="3"/>
        <v>0</v>
      </c>
      <c r="Q26" s="55">
        <f t="shared" si="4"/>
        <v>4000</v>
      </c>
    </row>
    <row r="27" spans="1:17" ht="19.5" thickBot="1">
      <c r="A27" s="1" t="s">
        <v>35</v>
      </c>
      <c r="B27" s="17"/>
      <c r="C27" s="52"/>
      <c r="D27" s="46">
        <f t="shared" si="5"/>
        <v>0</v>
      </c>
      <c r="E27" s="16">
        <v>1</v>
      </c>
      <c r="F27" s="47">
        <v>9699</v>
      </c>
      <c r="G27" s="47">
        <f t="shared" si="0"/>
        <v>9699</v>
      </c>
      <c r="H27" s="17">
        <v>1</v>
      </c>
      <c r="I27" s="16">
        <v>4000</v>
      </c>
      <c r="J27" s="33">
        <f t="shared" si="1"/>
        <v>4000</v>
      </c>
      <c r="K27" s="16">
        <v>15</v>
      </c>
      <c r="L27" s="48">
        <v>1064</v>
      </c>
      <c r="M27" s="48">
        <f t="shared" si="2"/>
        <v>15960</v>
      </c>
      <c r="N27" s="16">
        <v>1</v>
      </c>
      <c r="O27" s="48">
        <v>9060</v>
      </c>
      <c r="P27" s="47">
        <f t="shared" si="3"/>
        <v>9060</v>
      </c>
      <c r="Q27" s="55">
        <f t="shared" si="4"/>
        <v>38719</v>
      </c>
    </row>
    <row r="28" spans="1:17" ht="19.5" thickBot="1">
      <c r="A28" s="1" t="s">
        <v>36</v>
      </c>
      <c r="B28" s="17"/>
      <c r="C28" s="52"/>
      <c r="D28" s="46">
        <f t="shared" si="5"/>
        <v>0</v>
      </c>
      <c r="E28" s="16"/>
      <c r="F28" s="47"/>
      <c r="G28" s="47">
        <f t="shared" si="0"/>
        <v>0</v>
      </c>
      <c r="H28" s="17">
        <v>0</v>
      </c>
      <c r="I28" s="16"/>
      <c r="J28" s="33">
        <f t="shared" si="1"/>
        <v>0</v>
      </c>
      <c r="K28" s="16">
        <v>0</v>
      </c>
      <c r="L28" s="48"/>
      <c r="M28" s="48">
        <f t="shared" si="2"/>
        <v>0</v>
      </c>
      <c r="N28" s="16">
        <v>0</v>
      </c>
      <c r="O28" s="48"/>
      <c r="P28" s="47">
        <f t="shared" si="3"/>
        <v>0</v>
      </c>
      <c r="Q28" s="55">
        <f t="shared" si="4"/>
        <v>0</v>
      </c>
    </row>
    <row r="29" spans="1:17" ht="19.5" thickBot="1">
      <c r="A29" s="1" t="s">
        <v>37</v>
      </c>
      <c r="B29" s="26"/>
      <c r="C29" s="53"/>
      <c r="D29" s="46">
        <f t="shared" si="5"/>
        <v>0</v>
      </c>
      <c r="E29" s="29"/>
      <c r="F29" s="54"/>
      <c r="G29" s="47">
        <f t="shared" si="0"/>
        <v>0</v>
      </c>
      <c r="H29" s="17">
        <v>1</v>
      </c>
      <c r="I29" s="16">
        <v>4000</v>
      </c>
      <c r="J29" s="33">
        <f t="shared" si="1"/>
        <v>4000</v>
      </c>
      <c r="K29" s="16">
        <v>0</v>
      </c>
      <c r="L29" s="48"/>
      <c r="M29" s="48">
        <f t="shared" si="2"/>
        <v>0</v>
      </c>
      <c r="N29" s="16">
        <v>0</v>
      </c>
      <c r="O29" s="48"/>
      <c r="P29" s="47">
        <f t="shared" si="3"/>
        <v>0</v>
      </c>
      <c r="Q29" s="55">
        <f t="shared" si="4"/>
        <v>4000</v>
      </c>
    </row>
    <row r="30" spans="2:17" ht="19.5" thickBot="1">
      <c r="B30" s="31">
        <v>6</v>
      </c>
      <c r="C30" s="32">
        <v>10620</v>
      </c>
      <c r="D30" s="32">
        <f t="shared" si="5"/>
        <v>63720</v>
      </c>
      <c r="E30" s="32">
        <v>14</v>
      </c>
      <c r="F30" s="32">
        <v>9699</v>
      </c>
      <c r="G30" s="32">
        <f t="shared" si="0"/>
        <v>135786</v>
      </c>
      <c r="H30" s="10">
        <v>27</v>
      </c>
      <c r="I30" s="10">
        <v>4000</v>
      </c>
      <c r="J30" s="42">
        <f t="shared" si="1"/>
        <v>108000</v>
      </c>
      <c r="K30" s="10">
        <v>405</v>
      </c>
      <c r="L30" s="10">
        <v>1064</v>
      </c>
      <c r="M30" s="43">
        <f>K30*L30</f>
        <v>430920</v>
      </c>
      <c r="N30" s="10">
        <v>27</v>
      </c>
      <c r="O30" s="43">
        <v>9060</v>
      </c>
      <c r="P30" s="44">
        <f t="shared" si="3"/>
        <v>244620</v>
      </c>
      <c r="Q30" s="10">
        <f t="shared" si="4"/>
        <v>983046</v>
      </c>
    </row>
  </sheetData>
  <sheetProtection/>
  <mergeCells count="3">
    <mergeCell ref="A1:S1"/>
    <mergeCell ref="Q3:Q4"/>
    <mergeCell ref="B3:P3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Q2" sqref="Q1:R65536"/>
    </sheetView>
  </sheetViews>
  <sheetFormatPr defaultColWidth="9.140625" defaultRowHeight="15"/>
  <cols>
    <col min="1" max="1" width="28.7109375" style="0" customWidth="1"/>
    <col min="4" max="4" width="10.7109375" style="0" customWidth="1"/>
    <col min="7" max="7" width="11.00390625" style="0" customWidth="1"/>
    <col min="16" max="16" width="10.7109375" style="0" customWidth="1"/>
    <col min="17" max="17" width="12.28125" style="0" hidden="1" customWidth="1"/>
    <col min="18" max="18" width="12.140625" style="0" hidden="1" customWidth="1"/>
  </cols>
  <sheetData>
    <row r="1" spans="1:19" ht="1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7" ht="15.75" thickBot="1">
      <c r="A2" s="4"/>
      <c r="B2" s="4"/>
      <c r="C2" s="4"/>
      <c r="D2" s="4"/>
      <c r="E2" s="4"/>
      <c r="F2" s="4"/>
      <c r="G2" s="4"/>
      <c r="Q2" s="4"/>
    </row>
    <row r="3" spans="1:18" ht="15.75" thickBot="1">
      <c r="A3" s="5"/>
      <c r="B3" s="82" t="s">
        <v>40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  <c r="Q3" s="85" t="s">
        <v>39</v>
      </c>
      <c r="R3" s="87" t="s">
        <v>48</v>
      </c>
    </row>
    <row r="4" spans="1:18" ht="15.75" thickBot="1">
      <c r="A4" s="8"/>
      <c r="B4" s="38"/>
      <c r="C4" s="39" t="s">
        <v>3</v>
      </c>
      <c r="D4" s="39" t="s">
        <v>4</v>
      </c>
      <c r="E4" s="40" t="s">
        <v>45</v>
      </c>
      <c r="F4" s="39" t="s">
        <v>3</v>
      </c>
      <c r="G4" s="41" t="s">
        <v>4</v>
      </c>
      <c r="H4" s="40" t="s">
        <v>46</v>
      </c>
      <c r="I4" s="41" t="s">
        <v>8</v>
      </c>
      <c r="J4" s="39" t="s">
        <v>9</v>
      </c>
      <c r="K4" s="39" t="s">
        <v>44</v>
      </c>
      <c r="L4" s="39" t="s">
        <v>8</v>
      </c>
      <c r="M4" s="39" t="s">
        <v>9</v>
      </c>
      <c r="N4" s="39" t="s">
        <v>47</v>
      </c>
      <c r="O4" s="39" t="s">
        <v>12</v>
      </c>
      <c r="P4" s="41" t="s">
        <v>9</v>
      </c>
      <c r="Q4" s="86"/>
      <c r="R4" s="88"/>
    </row>
    <row r="5" spans="1:18" ht="25.5" thickBot="1">
      <c r="A5" s="37" t="s">
        <v>13</v>
      </c>
      <c r="B5" s="35">
        <v>60</v>
      </c>
      <c r="C5" s="45">
        <v>195.68</v>
      </c>
      <c r="D5" s="46">
        <f>B5*C5</f>
        <v>11740.800000000001</v>
      </c>
      <c r="E5" s="2"/>
      <c r="F5" s="47"/>
      <c r="G5" s="47"/>
      <c r="H5" s="9"/>
      <c r="I5" s="16"/>
      <c r="J5" s="33"/>
      <c r="K5" s="35">
        <v>1</v>
      </c>
      <c r="L5" s="48">
        <v>2390</v>
      </c>
      <c r="M5" s="48">
        <f>K5*L5</f>
        <v>2390</v>
      </c>
      <c r="N5" s="9"/>
      <c r="O5" s="48"/>
      <c r="P5" s="47"/>
      <c r="Q5" s="55">
        <f>P5+M5+J5+G5+D5</f>
        <v>14130.800000000001</v>
      </c>
      <c r="R5" s="62">
        <f>Q5+Лист2!Q5+Лист1!Q5</f>
        <v>87495.1</v>
      </c>
    </row>
    <row r="6" spans="1:18" ht="20.25" thickBot="1">
      <c r="A6" s="1" t="s">
        <v>14</v>
      </c>
      <c r="B6" s="36">
        <v>60</v>
      </c>
      <c r="C6" s="49">
        <v>195.68</v>
      </c>
      <c r="D6" s="46">
        <f aca="true" t="shared" si="0" ref="D6:D30">B6*C6</f>
        <v>11740.800000000001</v>
      </c>
      <c r="E6" s="3"/>
      <c r="F6" s="50"/>
      <c r="G6" s="47"/>
      <c r="H6" s="10"/>
      <c r="I6" s="16"/>
      <c r="J6" s="33"/>
      <c r="K6" s="36"/>
      <c r="L6" s="48"/>
      <c r="M6" s="48">
        <f aca="true" t="shared" si="1" ref="M6:M30">K6*L6</f>
        <v>0</v>
      </c>
      <c r="N6" s="10">
        <v>12</v>
      </c>
      <c r="O6" s="48">
        <v>961</v>
      </c>
      <c r="P6" s="47">
        <f>N6*O6</f>
        <v>11532</v>
      </c>
      <c r="Q6" s="55">
        <f aca="true" t="shared" si="2" ref="Q6:Q30">P6+M6+J6+G6+D6</f>
        <v>23272.800000000003</v>
      </c>
      <c r="R6" s="61">
        <f>Q6+Лист2!Q6+Лист1!Q6</f>
        <v>72247.1</v>
      </c>
    </row>
    <row r="7" spans="1:18" ht="20.25" thickBot="1">
      <c r="A7" s="1" t="s">
        <v>15</v>
      </c>
      <c r="B7" s="36">
        <v>60</v>
      </c>
      <c r="C7" s="49">
        <v>195.68</v>
      </c>
      <c r="D7" s="46">
        <f t="shared" si="0"/>
        <v>11740.800000000001</v>
      </c>
      <c r="E7" s="3"/>
      <c r="F7" s="50"/>
      <c r="G7" s="47"/>
      <c r="H7" s="10"/>
      <c r="I7" s="16"/>
      <c r="J7" s="33"/>
      <c r="K7" s="36"/>
      <c r="L7" s="48"/>
      <c r="M7" s="48">
        <f t="shared" si="1"/>
        <v>0</v>
      </c>
      <c r="N7" s="10"/>
      <c r="O7" s="48"/>
      <c r="P7" s="47">
        <f aca="true" t="shared" si="3" ref="P7:P30">N7*O7</f>
        <v>0</v>
      </c>
      <c r="Q7" s="55">
        <f t="shared" si="2"/>
        <v>11740.800000000001</v>
      </c>
      <c r="R7" s="61">
        <f>Q7+Лист2!Q7+Лист1!Q7</f>
        <v>66679.1</v>
      </c>
    </row>
    <row r="8" spans="1:18" ht="33.75" thickBot="1">
      <c r="A8" s="1" t="s">
        <v>16</v>
      </c>
      <c r="B8" s="36">
        <v>60</v>
      </c>
      <c r="C8" s="49">
        <v>195.68</v>
      </c>
      <c r="D8" s="46">
        <f t="shared" si="0"/>
        <v>11740.800000000001</v>
      </c>
      <c r="E8" s="3"/>
      <c r="F8" s="50"/>
      <c r="G8" s="47"/>
      <c r="H8" s="10"/>
      <c r="I8" s="16"/>
      <c r="J8" s="33"/>
      <c r="K8" s="36"/>
      <c r="L8" s="48"/>
      <c r="M8" s="48">
        <f t="shared" si="1"/>
        <v>0</v>
      </c>
      <c r="N8" s="10">
        <v>12</v>
      </c>
      <c r="O8" s="48">
        <v>961</v>
      </c>
      <c r="P8" s="47">
        <f t="shared" si="3"/>
        <v>11532</v>
      </c>
      <c r="Q8" s="55">
        <f t="shared" si="2"/>
        <v>23272.800000000003</v>
      </c>
      <c r="R8" s="61">
        <f>Q8+Лист2!Q8+Лист1!Q8</f>
        <v>78211.1</v>
      </c>
    </row>
    <row r="9" spans="1:18" ht="20.25" thickBot="1">
      <c r="A9" s="1" t="s">
        <v>17</v>
      </c>
      <c r="B9" s="36">
        <v>240</v>
      </c>
      <c r="C9" s="49">
        <v>195.68</v>
      </c>
      <c r="D9" s="46">
        <f t="shared" si="0"/>
        <v>46963.200000000004</v>
      </c>
      <c r="E9" s="3">
        <v>1</v>
      </c>
      <c r="F9" s="50">
        <v>4000</v>
      </c>
      <c r="G9" s="47">
        <f>E9*F9</f>
        <v>4000</v>
      </c>
      <c r="H9" s="10"/>
      <c r="I9" s="16"/>
      <c r="J9" s="33"/>
      <c r="K9" s="36"/>
      <c r="L9" s="48"/>
      <c r="M9" s="48">
        <f t="shared" si="1"/>
        <v>0</v>
      </c>
      <c r="N9" s="10"/>
      <c r="O9" s="48"/>
      <c r="P9" s="47">
        <f t="shared" si="3"/>
        <v>0</v>
      </c>
      <c r="Q9" s="55">
        <f t="shared" si="2"/>
        <v>50963.200000000004</v>
      </c>
      <c r="R9" s="61">
        <f>Q9+Лист2!Q9+Лист1!Q9</f>
        <v>330349.7</v>
      </c>
    </row>
    <row r="10" spans="1:18" ht="33.75" thickBot="1">
      <c r="A10" s="1" t="s">
        <v>18</v>
      </c>
      <c r="B10" s="36">
        <v>0</v>
      </c>
      <c r="C10" s="49">
        <v>195.68</v>
      </c>
      <c r="D10" s="46">
        <f t="shared" si="0"/>
        <v>0</v>
      </c>
      <c r="E10" s="3"/>
      <c r="F10" s="50"/>
      <c r="G10" s="47">
        <f aca="true" t="shared" si="4" ref="G10:G30">E10*F10</f>
        <v>0</v>
      </c>
      <c r="H10" s="10"/>
      <c r="I10" s="16"/>
      <c r="J10" s="33"/>
      <c r="K10" s="36"/>
      <c r="L10" s="48"/>
      <c r="M10" s="48">
        <f t="shared" si="1"/>
        <v>0</v>
      </c>
      <c r="N10" s="10"/>
      <c r="O10" s="48"/>
      <c r="P10" s="47">
        <f t="shared" si="3"/>
        <v>0</v>
      </c>
      <c r="Q10" s="55">
        <f t="shared" si="2"/>
        <v>0</v>
      </c>
      <c r="R10" s="61">
        <f>Q10+Лист2!Q10+Лист1!Q10</f>
        <v>38214.3</v>
      </c>
    </row>
    <row r="11" spans="1:18" ht="25.5" thickBot="1">
      <c r="A11" s="1" t="s">
        <v>19</v>
      </c>
      <c r="B11" s="36">
        <v>60</v>
      </c>
      <c r="C11" s="49">
        <v>195.68</v>
      </c>
      <c r="D11" s="46">
        <f t="shared" si="0"/>
        <v>11740.800000000001</v>
      </c>
      <c r="E11" s="3">
        <v>1</v>
      </c>
      <c r="F11" s="50">
        <v>4000</v>
      </c>
      <c r="G11" s="47">
        <f t="shared" si="4"/>
        <v>4000</v>
      </c>
      <c r="H11" s="10"/>
      <c r="I11" s="16"/>
      <c r="J11" s="33"/>
      <c r="K11" s="36"/>
      <c r="L11" s="48"/>
      <c r="M11" s="48">
        <f t="shared" si="1"/>
        <v>0</v>
      </c>
      <c r="N11" s="10"/>
      <c r="O11" s="48"/>
      <c r="P11" s="47">
        <f t="shared" si="3"/>
        <v>0</v>
      </c>
      <c r="Q11" s="55">
        <f t="shared" si="2"/>
        <v>15740.800000000001</v>
      </c>
      <c r="R11" s="61">
        <f>Q11+Лист2!Q11+Лист1!Q11</f>
        <v>102935.1</v>
      </c>
    </row>
    <row r="12" spans="1:18" ht="20.25" thickBot="1">
      <c r="A12" s="1" t="s">
        <v>20</v>
      </c>
      <c r="B12" s="36">
        <v>32</v>
      </c>
      <c r="C12" s="49">
        <v>195.68</v>
      </c>
      <c r="D12" s="46">
        <f t="shared" si="0"/>
        <v>6261.76</v>
      </c>
      <c r="E12" s="3"/>
      <c r="F12" s="50"/>
      <c r="G12" s="47">
        <f t="shared" si="4"/>
        <v>0</v>
      </c>
      <c r="H12" s="10"/>
      <c r="I12" s="16"/>
      <c r="J12" s="33"/>
      <c r="K12" s="36"/>
      <c r="L12" s="48"/>
      <c r="M12" s="48">
        <f t="shared" si="1"/>
        <v>0</v>
      </c>
      <c r="N12" s="10"/>
      <c r="O12" s="48"/>
      <c r="P12" s="47">
        <f t="shared" si="3"/>
        <v>0</v>
      </c>
      <c r="Q12" s="55">
        <f t="shared" si="2"/>
        <v>6261.76</v>
      </c>
      <c r="R12" s="61">
        <f>Q12+Лист2!Q12+Лист1!Q12</f>
        <v>58326.060000000005</v>
      </c>
    </row>
    <row r="13" spans="1:18" ht="20.25" thickBot="1">
      <c r="A13" s="1" t="s">
        <v>21</v>
      </c>
      <c r="B13" s="36">
        <v>0</v>
      </c>
      <c r="C13" s="49">
        <v>195.68</v>
      </c>
      <c r="D13" s="46">
        <f t="shared" si="0"/>
        <v>0</v>
      </c>
      <c r="E13" s="3">
        <v>1</v>
      </c>
      <c r="F13" s="50">
        <v>4000</v>
      </c>
      <c r="G13" s="47">
        <f t="shared" si="4"/>
        <v>4000</v>
      </c>
      <c r="H13" s="10"/>
      <c r="I13" s="16"/>
      <c r="J13" s="33"/>
      <c r="K13" s="36"/>
      <c r="L13" s="51"/>
      <c r="M13" s="48">
        <f t="shared" si="1"/>
        <v>0</v>
      </c>
      <c r="N13" s="10"/>
      <c r="O13" s="48"/>
      <c r="P13" s="47">
        <f t="shared" si="3"/>
        <v>0</v>
      </c>
      <c r="Q13" s="55">
        <f t="shared" si="2"/>
        <v>4000</v>
      </c>
      <c r="R13" s="61">
        <f>Q13+Лист2!Q13+Лист1!Q13</f>
        <v>94929.3</v>
      </c>
    </row>
    <row r="14" spans="1:18" ht="20.25" thickBot="1">
      <c r="A14" s="1" t="s">
        <v>22</v>
      </c>
      <c r="B14" s="36">
        <v>60</v>
      </c>
      <c r="C14" s="49">
        <v>195.68</v>
      </c>
      <c r="D14" s="46">
        <f t="shared" si="0"/>
        <v>11740.800000000001</v>
      </c>
      <c r="E14" s="3">
        <v>1</v>
      </c>
      <c r="F14" s="50">
        <v>4000</v>
      </c>
      <c r="G14" s="47">
        <f t="shared" si="4"/>
        <v>4000</v>
      </c>
      <c r="H14" s="10">
        <v>1</v>
      </c>
      <c r="I14" s="16">
        <v>7340</v>
      </c>
      <c r="J14" s="33">
        <f>H14*I14</f>
        <v>7340</v>
      </c>
      <c r="K14" s="36">
        <v>1</v>
      </c>
      <c r="L14" s="45">
        <v>2390</v>
      </c>
      <c r="M14" s="48">
        <f t="shared" si="1"/>
        <v>2390</v>
      </c>
      <c r="N14" s="10">
        <v>20</v>
      </c>
      <c r="O14" s="48">
        <v>961</v>
      </c>
      <c r="P14" s="47">
        <f t="shared" si="3"/>
        <v>19220</v>
      </c>
      <c r="Q14" s="55">
        <f t="shared" si="2"/>
        <v>44690.8</v>
      </c>
      <c r="R14" s="61">
        <f>Q14+Лист2!Q14+Лист1!Q14</f>
        <v>101137.1</v>
      </c>
    </row>
    <row r="15" spans="1:18" ht="33.75" thickBot="1">
      <c r="A15" s="1" t="s">
        <v>23</v>
      </c>
      <c r="B15" s="36">
        <v>120</v>
      </c>
      <c r="C15" s="45">
        <v>195.68</v>
      </c>
      <c r="D15" s="46">
        <f t="shared" si="0"/>
        <v>23481.600000000002</v>
      </c>
      <c r="E15" s="3">
        <v>1</v>
      </c>
      <c r="F15" s="50">
        <v>4000</v>
      </c>
      <c r="G15" s="47">
        <f t="shared" si="4"/>
        <v>4000</v>
      </c>
      <c r="H15" s="10"/>
      <c r="I15" s="16"/>
      <c r="J15" s="33">
        <f aca="true" t="shared" si="5" ref="J15:J30">H15*I15</f>
        <v>0</v>
      </c>
      <c r="K15" s="36"/>
      <c r="L15" s="48"/>
      <c r="M15" s="48">
        <f t="shared" si="1"/>
        <v>0</v>
      </c>
      <c r="N15" s="10"/>
      <c r="O15" s="48"/>
      <c r="P15" s="47">
        <f t="shared" si="3"/>
        <v>0</v>
      </c>
      <c r="Q15" s="55">
        <f t="shared" si="2"/>
        <v>27481.600000000002</v>
      </c>
      <c r="R15" s="61">
        <f>Q15+Лист2!Q15+Лист1!Q15</f>
        <v>121708.90000000001</v>
      </c>
    </row>
    <row r="16" spans="1:18" ht="25.5" thickBot="1">
      <c r="A16" s="1" t="s">
        <v>24</v>
      </c>
      <c r="B16" s="36">
        <v>60</v>
      </c>
      <c r="C16" s="49">
        <v>195.68</v>
      </c>
      <c r="D16" s="46">
        <f t="shared" si="0"/>
        <v>11740.800000000001</v>
      </c>
      <c r="E16" s="3"/>
      <c r="F16" s="50"/>
      <c r="G16" s="47">
        <f t="shared" si="4"/>
        <v>0</v>
      </c>
      <c r="H16" s="10"/>
      <c r="I16" s="16"/>
      <c r="J16" s="33">
        <f t="shared" si="5"/>
        <v>0</v>
      </c>
      <c r="K16" s="36"/>
      <c r="L16" s="48"/>
      <c r="M16" s="48">
        <f t="shared" si="1"/>
        <v>0</v>
      </c>
      <c r="N16" s="10"/>
      <c r="O16" s="48"/>
      <c r="P16" s="47">
        <f t="shared" si="3"/>
        <v>0</v>
      </c>
      <c r="Q16" s="55">
        <f t="shared" si="2"/>
        <v>11740.800000000001</v>
      </c>
      <c r="R16" s="61">
        <f>Q16+Лист2!Q16+Лист1!Q16</f>
        <v>55487.100000000006</v>
      </c>
    </row>
    <row r="17" spans="1:18" ht="20.25" thickBot="1">
      <c r="A17" s="1" t="s">
        <v>25</v>
      </c>
      <c r="B17" s="36">
        <v>32</v>
      </c>
      <c r="C17" s="49">
        <v>195.68</v>
      </c>
      <c r="D17" s="46">
        <f t="shared" si="0"/>
        <v>6261.76</v>
      </c>
      <c r="E17" s="3"/>
      <c r="F17" s="50"/>
      <c r="G17" s="47">
        <f t="shared" si="4"/>
        <v>0</v>
      </c>
      <c r="H17" s="10"/>
      <c r="I17" s="16"/>
      <c r="J17" s="33">
        <f t="shared" si="5"/>
        <v>0</v>
      </c>
      <c r="K17" s="36"/>
      <c r="L17" s="48"/>
      <c r="M17" s="48">
        <f t="shared" si="1"/>
        <v>0</v>
      </c>
      <c r="N17" s="10"/>
      <c r="O17" s="48"/>
      <c r="P17" s="47">
        <f t="shared" si="3"/>
        <v>0</v>
      </c>
      <c r="Q17" s="55">
        <f t="shared" si="2"/>
        <v>6261.76</v>
      </c>
      <c r="R17" s="61">
        <f>Q17+Лист2!Q17+Лист1!Q17</f>
        <v>60242.060000000005</v>
      </c>
    </row>
    <row r="18" spans="1:18" ht="20.25" thickBot="1">
      <c r="A18" s="1" t="s">
        <v>26</v>
      </c>
      <c r="B18" s="36">
        <v>120</v>
      </c>
      <c r="C18" s="47">
        <v>195.68</v>
      </c>
      <c r="D18" s="46">
        <f t="shared" si="0"/>
        <v>23481.600000000002</v>
      </c>
      <c r="E18" s="3"/>
      <c r="F18" s="47"/>
      <c r="G18" s="47">
        <f t="shared" si="4"/>
        <v>0</v>
      </c>
      <c r="H18" s="10">
        <v>2</v>
      </c>
      <c r="I18" s="16">
        <v>7340</v>
      </c>
      <c r="J18" s="33">
        <f t="shared" si="5"/>
        <v>14680</v>
      </c>
      <c r="K18" s="36"/>
      <c r="L18" s="51"/>
      <c r="M18" s="48">
        <f t="shared" si="1"/>
        <v>0</v>
      </c>
      <c r="N18" s="10"/>
      <c r="O18" s="51"/>
      <c r="P18" s="47">
        <f t="shared" si="3"/>
        <v>0</v>
      </c>
      <c r="Q18" s="55">
        <f t="shared" si="2"/>
        <v>38161.600000000006</v>
      </c>
      <c r="R18" s="61">
        <f>Q18+Лист2!Q18+Лист1!Q18</f>
        <v>168940.2</v>
      </c>
    </row>
    <row r="19" spans="1:18" ht="25.5" thickBot="1">
      <c r="A19" s="1" t="s">
        <v>27</v>
      </c>
      <c r="B19" s="36">
        <v>60</v>
      </c>
      <c r="C19" s="52">
        <v>195.68</v>
      </c>
      <c r="D19" s="46">
        <f t="shared" si="0"/>
        <v>11740.800000000001</v>
      </c>
      <c r="E19" s="3"/>
      <c r="F19" s="47"/>
      <c r="G19" s="47">
        <f t="shared" si="4"/>
        <v>0</v>
      </c>
      <c r="H19" s="10"/>
      <c r="I19" s="16"/>
      <c r="J19" s="33">
        <f t="shared" si="5"/>
        <v>0</v>
      </c>
      <c r="K19" s="36"/>
      <c r="L19" s="45"/>
      <c r="M19" s="48">
        <f t="shared" si="1"/>
        <v>0</v>
      </c>
      <c r="N19" s="10"/>
      <c r="O19" s="48"/>
      <c r="P19" s="47">
        <f t="shared" si="3"/>
        <v>0</v>
      </c>
      <c r="Q19" s="55">
        <f t="shared" si="2"/>
        <v>11740.800000000001</v>
      </c>
      <c r="R19" s="61">
        <f>Q19+Лист2!Q19+Лист1!Q19</f>
        <v>186811.4</v>
      </c>
    </row>
    <row r="20" spans="1:18" ht="20.25" thickBot="1">
      <c r="A20" s="1" t="s">
        <v>28</v>
      </c>
      <c r="B20" s="36">
        <v>120</v>
      </c>
      <c r="C20" s="49">
        <v>195.68</v>
      </c>
      <c r="D20" s="46">
        <f t="shared" si="0"/>
        <v>23481.600000000002</v>
      </c>
      <c r="E20" s="3">
        <v>2</v>
      </c>
      <c r="F20" s="50">
        <v>4000</v>
      </c>
      <c r="G20" s="47">
        <f t="shared" si="4"/>
        <v>8000</v>
      </c>
      <c r="H20" s="10">
        <v>1</v>
      </c>
      <c r="I20" s="16">
        <v>7340</v>
      </c>
      <c r="J20" s="33">
        <f t="shared" si="5"/>
        <v>7340</v>
      </c>
      <c r="K20" s="36">
        <v>1</v>
      </c>
      <c r="L20" s="45">
        <v>2390</v>
      </c>
      <c r="M20" s="48">
        <f t="shared" si="1"/>
        <v>2390</v>
      </c>
      <c r="N20" s="10"/>
      <c r="O20" s="48"/>
      <c r="P20" s="47">
        <f t="shared" si="3"/>
        <v>0</v>
      </c>
      <c r="Q20" s="55">
        <f t="shared" si="2"/>
        <v>41211.600000000006</v>
      </c>
      <c r="R20" s="61">
        <f>Q20+Лист2!Q20+Лист1!Q20</f>
        <v>163102.90000000002</v>
      </c>
    </row>
    <row r="21" spans="1:18" ht="33.75" thickBot="1">
      <c r="A21" s="1" t="s">
        <v>29</v>
      </c>
      <c r="B21" s="36">
        <v>120</v>
      </c>
      <c r="C21" s="47">
        <v>195.68</v>
      </c>
      <c r="D21" s="46">
        <f t="shared" si="0"/>
        <v>23481.600000000002</v>
      </c>
      <c r="E21" s="3">
        <v>1</v>
      </c>
      <c r="F21" s="47">
        <v>4000</v>
      </c>
      <c r="G21" s="47">
        <f t="shared" si="4"/>
        <v>4000</v>
      </c>
      <c r="H21" s="10">
        <v>1</v>
      </c>
      <c r="I21" s="16">
        <v>7340</v>
      </c>
      <c r="J21" s="33">
        <f t="shared" si="5"/>
        <v>7340</v>
      </c>
      <c r="K21" s="36">
        <v>1</v>
      </c>
      <c r="L21" s="48">
        <v>2390</v>
      </c>
      <c r="M21" s="48">
        <f t="shared" si="1"/>
        <v>2390</v>
      </c>
      <c r="N21" s="10"/>
      <c r="O21" s="48"/>
      <c r="P21" s="47">
        <f t="shared" si="3"/>
        <v>0</v>
      </c>
      <c r="Q21" s="55">
        <f t="shared" si="2"/>
        <v>37211.600000000006</v>
      </c>
      <c r="R21" s="61">
        <f>Q21+Лист2!Q21+Лист1!Q21</f>
        <v>146210.90000000002</v>
      </c>
    </row>
    <row r="22" spans="1:18" ht="20.25" thickBot="1">
      <c r="A22" s="1" t="s">
        <v>30</v>
      </c>
      <c r="B22" s="36">
        <v>60</v>
      </c>
      <c r="C22" s="49">
        <v>195.68</v>
      </c>
      <c r="D22" s="46">
        <f t="shared" si="0"/>
        <v>11740.800000000001</v>
      </c>
      <c r="E22" s="3"/>
      <c r="F22" s="50"/>
      <c r="G22" s="47">
        <f t="shared" si="4"/>
        <v>0</v>
      </c>
      <c r="H22" s="10"/>
      <c r="I22" s="16"/>
      <c r="J22" s="33">
        <f t="shared" si="5"/>
        <v>0</v>
      </c>
      <c r="K22" s="36"/>
      <c r="L22" s="48"/>
      <c r="M22" s="48">
        <f t="shared" si="1"/>
        <v>0</v>
      </c>
      <c r="N22" s="10">
        <v>16</v>
      </c>
      <c r="O22" s="48">
        <v>961</v>
      </c>
      <c r="P22" s="47">
        <f t="shared" si="3"/>
        <v>15376</v>
      </c>
      <c r="Q22" s="55">
        <f t="shared" si="2"/>
        <v>27116.800000000003</v>
      </c>
      <c r="R22" s="61">
        <f>Q22+Лист2!Q22+Лист1!Q22</f>
        <v>91740.1</v>
      </c>
    </row>
    <row r="23" spans="1:18" ht="20.25" thickBot="1">
      <c r="A23" s="1" t="s">
        <v>31</v>
      </c>
      <c r="B23" s="36">
        <v>32</v>
      </c>
      <c r="C23" s="49">
        <v>195.68</v>
      </c>
      <c r="D23" s="46">
        <f t="shared" si="0"/>
        <v>6261.76</v>
      </c>
      <c r="E23" s="3"/>
      <c r="F23" s="50"/>
      <c r="G23" s="47">
        <f t="shared" si="4"/>
        <v>0</v>
      </c>
      <c r="H23" s="10"/>
      <c r="I23" s="16"/>
      <c r="J23" s="33">
        <f t="shared" si="5"/>
        <v>0</v>
      </c>
      <c r="K23" s="36"/>
      <c r="L23" s="48"/>
      <c r="M23" s="48">
        <f t="shared" si="1"/>
        <v>0</v>
      </c>
      <c r="N23" s="10"/>
      <c r="O23" s="48"/>
      <c r="P23" s="47">
        <f t="shared" si="3"/>
        <v>0</v>
      </c>
      <c r="Q23" s="55">
        <f t="shared" si="2"/>
        <v>6261.76</v>
      </c>
      <c r="R23" s="61">
        <f>Q23+Лист2!Q23+Лист1!Q23</f>
        <v>61200.060000000005</v>
      </c>
    </row>
    <row r="24" spans="1:18" ht="20.25" thickBot="1">
      <c r="A24" s="1" t="s">
        <v>32</v>
      </c>
      <c r="B24" s="36">
        <v>60</v>
      </c>
      <c r="C24" s="49">
        <v>195.68</v>
      </c>
      <c r="D24" s="46">
        <f t="shared" si="0"/>
        <v>11740.800000000001</v>
      </c>
      <c r="E24" s="3"/>
      <c r="F24" s="50"/>
      <c r="G24" s="47">
        <f t="shared" si="4"/>
        <v>0</v>
      </c>
      <c r="H24" s="10"/>
      <c r="I24" s="16"/>
      <c r="J24" s="33">
        <f t="shared" si="5"/>
        <v>0</v>
      </c>
      <c r="K24" s="36"/>
      <c r="L24" s="48"/>
      <c r="M24" s="48">
        <f t="shared" si="1"/>
        <v>0</v>
      </c>
      <c r="N24" s="10"/>
      <c r="O24" s="48"/>
      <c r="P24" s="47">
        <f t="shared" si="3"/>
        <v>0</v>
      </c>
      <c r="Q24" s="55">
        <f t="shared" si="2"/>
        <v>11740.800000000001</v>
      </c>
      <c r="R24" s="61">
        <f>Q24+Лист2!Q24+Лист1!Q24</f>
        <v>64763.100000000006</v>
      </c>
    </row>
    <row r="25" spans="1:18" ht="20.25" thickBot="1">
      <c r="A25" s="1" t="s">
        <v>33</v>
      </c>
      <c r="B25" s="36">
        <v>60</v>
      </c>
      <c r="C25" s="49">
        <v>195.68</v>
      </c>
      <c r="D25" s="46">
        <f t="shared" si="0"/>
        <v>11740.800000000001</v>
      </c>
      <c r="E25" s="3">
        <v>1</v>
      </c>
      <c r="F25" s="50">
        <v>4000</v>
      </c>
      <c r="G25" s="47">
        <f t="shared" si="4"/>
        <v>4000</v>
      </c>
      <c r="H25" s="10"/>
      <c r="I25" s="16"/>
      <c r="J25" s="33">
        <f t="shared" si="5"/>
        <v>0</v>
      </c>
      <c r="K25" s="36">
        <v>1</v>
      </c>
      <c r="L25" s="48">
        <v>2390</v>
      </c>
      <c r="M25" s="48">
        <f t="shared" si="1"/>
        <v>2390</v>
      </c>
      <c r="N25" s="10">
        <v>20</v>
      </c>
      <c r="O25" s="48">
        <v>961</v>
      </c>
      <c r="P25" s="47">
        <f t="shared" si="3"/>
        <v>19220</v>
      </c>
      <c r="Q25" s="55">
        <f t="shared" si="2"/>
        <v>37350.8</v>
      </c>
      <c r="R25" s="61">
        <f>Q25+Лист2!Q25+Лист1!Q25</f>
        <v>109757.1</v>
      </c>
    </row>
    <row r="26" spans="1:18" ht="20.25" thickBot="1">
      <c r="A26" s="1" t="s">
        <v>34</v>
      </c>
      <c r="B26" s="36">
        <v>20</v>
      </c>
      <c r="C26" s="49">
        <v>195.68</v>
      </c>
      <c r="D26" s="46">
        <f t="shared" si="0"/>
        <v>3913.6000000000004</v>
      </c>
      <c r="E26" s="3"/>
      <c r="F26" s="50"/>
      <c r="G26" s="47">
        <f t="shared" si="4"/>
        <v>0</v>
      </c>
      <c r="H26" s="10"/>
      <c r="I26" s="16"/>
      <c r="J26" s="33">
        <f t="shared" si="5"/>
        <v>0</v>
      </c>
      <c r="K26" s="36"/>
      <c r="L26" s="48"/>
      <c r="M26" s="48">
        <f t="shared" si="1"/>
        <v>0</v>
      </c>
      <c r="N26" s="10"/>
      <c r="O26" s="48"/>
      <c r="P26" s="47">
        <f t="shared" si="3"/>
        <v>0</v>
      </c>
      <c r="Q26" s="55">
        <f t="shared" si="2"/>
        <v>3913.6000000000004</v>
      </c>
      <c r="R26" s="61">
        <f>Q26+Лист2!Q26+Лист1!Q26</f>
        <v>45959.9</v>
      </c>
    </row>
    <row r="27" spans="1:18" ht="20.25" thickBot="1">
      <c r="A27" s="1" t="s">
        <v>35</v>
      </c>
      <c r="B27" s="36">
        <v>60</v>
      </c>
      <c r="C27" s="52">
        <v>195.68</v>
      </c>
      <c r="D27" s="46">
        <f t="shared" si="0"/>
        <v>11740.800000000001</v>
      </c>
      <c r="E27" s="3">
        <v>1</v>
      </c>
      <c r="F27" s="47">
        <v>4000</v>
      </c>
      <c r="G27" s="47">
        <f t="shared" si="4"/>
        <v>4000</v>
      </c>
      <c r="H27" s="10"/>
      <c r="I27" s="16"/>
      <c r="J27" s="33">
        <f t="shared" si="5"/>
        <v>0</v>
      </c>
      <c r="K27" s="36"/>
      <c r="L27" s="48"/>
      <c r="M27" s="48">
        <f t="shared" si="1"/>
        <v>0</v>
      </c>
      <c r="N27" s="10">
        <v>20</v>
      </c>
      <c r="O27" s="48">
        <v>961</v>
      </c>
      <c r="P27" s="47">
        <f t="shared" si="3"/>
        <v>19220</v>
      </c>
      <c r="Q27" s="55">
        <f t="shared" si="2"/>
        <v>34960.8</v>
      </c>
      <c r="R27" s="61">
        <f>Q27+Лист2!Q27+Лист1!Q27</f>
        <v>110552.1</v>
      </c>
    </row>
    <row r="28" spans="1:18" ht="20.25" thickBot="1">
      <c r="A28" s="1" t="s">
        <v>36</v>
      </c>
      <c r="B28" s="36">
        <v>16</v>
      </c>
      <c r="C28" s="52">
        <v>195.68</v>
      </c>
      <c r="D28" s="46">
        <f t="shared" si="0"/>
        <v>3130.88</v>
      </c>
      <c r="E28" s="3"/>
      <c r="F28" s="47"/>
      <c r="G28" s="47">
        <f t="shared" si="4"/>
        <v>0</v>
      </c>
      <c r="H28" s="10"/>
      <c r="I28" s="16"/>
      <c r="J28" s="33">
        <f t="shared" si="5"/>
        <v>0</v>
      </c>
      <c r="K28" s="36"/>
      <c r="L28" s="48"/>
      <c r="M28" s="48">
        <f t="shared" si="1"/>
        <v>0</v>
      </c>
      <c r="N28" s="10"/>
      <c r="O28" s="48"/>
      <c r="P28" s="47">
        <f t="shared" si="3"/>
        <v>0</v>
      </c>
      <c r="Q28" s="55">
        <f t="shared" si="2"/>
        <v>3130.88</v>
      </c>
      <c r="R28" s="61">
        <f>Q28+Лист2!Q28+Лист1!Q28</f>
        <v>21762.88</v>
      </c>
    </row>
    <row r="29" spans="1:18" ht="20.25" thickBot="1">
      <c r="A29" s="1" t="s">
        <v>37</v>
      </c>
      <c r="B29" s="36">
        <v>16</v>
      </c>
      <c r="C29" s="53">
        <v>195.68</v>
      </c>
      <c r="D29" s="46">
        <f t="shared" si="0"/>
        <v>3130.88</v>
      </c>
      <c r="E29" s="3"/>
      <c r="F29" s="54"/>
      <c r="G29" s="47">
        <f t="shared" si="4"/>
        <v>0</v>
      </c>
      <c r="H29" s="10"/>
      <c r="I29" s="16"/>
      <c r="J29" s="33">
        <f t="shared" si="5"/>
        <v>0</v>
      </c>
      <c r="K29" s="36"/>
      <c r="L29" s="48"/>
      <c r="M29" s="48">
        <f t="shared" si="1"/>
        <v>0</v>
      </c>
      <c r="N29" s="10"/>
      <c r="O29" s="48"/>
      <c r="P29" s="47">
        <f t="shared" si="3"/>
        <v>0</v>
      </c>
      <c r="Q29" s="55">
        <f t="shared" si="2"/>
        <v>3130.88</v>
      </c>
      <c r="R29" s="60">
        <f>Q29+Лист2!Q29+Лист1!Q29</f>
        <v>46135.18</v>
      </c>
    </row>
    <row r="30" spans="2:18" ht="19.5" thickBot="1">
      <c r="B30" s="31">
        <f>SUM(B5:B29)</f>
        <v>1588</v>
      </c>
      <c r="C30" s="32">
        <v>195.68</v>
      </c>
      <c r="D30" s="57">
        <f t="shared" si="0"/>
        <v>310739.84</v>
      </c>
      <c r="E30" s="3">
        <v>10</v>
      </c>
      <c r="F30" s="32">
        <v>4000</v>
      </c>
      <c r="G30" s="58">
        <f t="shared" si="4"/>
        <v>40000</v>
      </c>
      <c r="H30" s="10">
        <v>5</v>
      </c>
      <c r="I30" s="10">
        <v>7340</v>
      </c>
      <c r="J30" s="42">
        <f t="shared" si="5"/>
        <v>36700</v>
      </c>
      <c r="K30" s="36">
        <v>5</v>
      </c>
      <c r="L30" s="10">
        <v>2390</v>
      </c>
      <c r="M30" s="59">
        <f t="shared" si="1"/>
        <v>11950</v>
      </c>
      <c r="N30" s="10">
        <v>100</v>
      </c>
      <c r="O30" s="43">
        <v>961</v>
      </c>
      <c r="P30" s="58">
        <f t="shared" si="3"/>
        <v>96100</v>
      </c>
      <c r="Q30" s="55">
        <f t="shared" si="2"/>
        <v>495489.84</v>
      </c>
      <c r="R30" s="6">
        <f>SUM(R5:R29)</f>
        <v>2484897.8400000003</v>
      </c>
    </row>
  </sheetData>
  <sheetProtection/>
  <mergeCells count="4">
    <mergeCell ref="A1:S1"/>
    <mergeCell ref="B3:P3"/>
    <mergeCell ref="Q3:Q4"/>
    <mergeCell ref="R3:R4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ВО начальника</cp:lastModifiedBy>
  <cp:lastPrinted>2018-10-05T14:00:38Z</cp:lastPrinted>
  <dcterms:created xsi:type="dcterms:W3CDTF">2018-08-21T05:30:49Z</dcterms:created>
  <dcterms:modified xsi:type="dcterms:W3CDTF">2018-10-08T13:07:08Z</dcterms:modified>
  <cp:category/>
  <cp:version/>
  <cp:contentType/>
  <cp:contentStatus/>
</cp:coreProperties>
</file>